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лякова\Ежемесячные\Мониторинг цен на 30-31 число\"/>
    </mc:Choice>
  </mc:AlternateContent>
  <bookViews>
    <workbookView xWindow="0" yWindow="0" windowWidth="28800" windowHeight="12540"/>
  </bookViews>
  <sheets>
    <sheet name="Форма мониторинга МО " sheetId="8" r:id="rId1"/>
    <sheet name="Лист1" sheetId="9" r:id="rId2"/>
  </sheets>
  <calcPr calcId="162913"/>
</workbook>
</file>

<file path=xl/calcChain.xml><?xml version="1.0" encoding="utf-8"?>
<calcChain xmlns="http://schemas.openxmlformats.org/spreadsheetml/2006/main">
  <c r="X42" i="8" l="1"/>
  <c r="W42" i="8"/>
  <c r="X39" i="8"/>
  <c r="W39" i="8"/>
  <c r="X31" i="8"/>
  <c r="W31" i="8"/>
  <c r="X14" i="8"/>
  <c r="W14" i="8"/>
  <c r="W20" i="8" l="1"/>
  <c r="W17" i="8"/>
  <c r="X17" i="8"/>
  <c r="G6" i="8"/>
  <c r="AE39" i="8"/>
  <c r="AD39" i="8"/>
  <c r="X43" i="8"/>
  <c r="W43" i="8"/>
  <c r="X37" i="8"/>
  <c r="W37" i="8"/>
  <c r="AE42" i="8"/>
  <c r="AD42" i="8"/>
  <c r="X44" i="8"/>
  <c r="W44" i="8"/>
  <c r="W19" i="8"/>
  <c r="X7" i="8"/>
  <c r="W7" i="8"/>
  <c r="X38" i="8"/>
  <c r="W28" i="8"/>
  <c r="X28" i="8"/>
  <c r="AE41" i="8" l="1"/>
  <c r="AD41" i="8"/>
  <c r="AE22" i="8"/>
  <c r="AD22" i="8"/>
  <c r="AE17" i="8"/>
  <c r="AD17" i="8"/>
  <c r="H30" i="8"/>
  <c r="G30" i="8"/>
  <c r="X30" i="8"/>
  <c r="W30" i="8"/>
  <c r="AE23" i="8"/>
  <c r="AD23" i="8"/>
  <c r="AE8" i="8"/>
  <c r="AD8" i="8"/>
  <c r="AE44" i="8"/>
  <c r="AD44" i="8"/>
  <c r="AE43" i="8"/>
  <c r="AD43" i="8"/>
  <c r="AE37" i="8"/>
  <c r="AD37" i="8"/>
  <c r="X40" i="8"/>
  <c r="W40" i="8"/>
  <c r="X35" i="8"/>
  <c r="W35" i="8"/>
  <c r="X19" i="8"/>
  <c r="AE45" i="8"/>
  <c r="AD45" i="8"/>
  <c r="AE40" i="8"/>
  <c r="AD40" i="8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H19" i="8"/>
  <c r="G19" i="8"/>
  <c r="O43" i="8"/>
  <c r="X41" i="8"/>
  <c r="W41" i="8"/>
  <c r="X8" i="8" l="1"/>
  <c r="W8" i="8"/>
  <c r="I9" i="9" s="1"/>
  <c r="H18" i="8"/>
  <c r="G18" i="8"/>
  <c r="C19" i="9" s="1"/>
  <c r="H42" i="8"/>
  <c r="D43" i="9" s="1"/>
  <c r="G42" i="8"/>
  <c r="C43" i="9" s="1"/>
  <c r="H39" i="8"/>
  <c r="D40" i="9" s="1"/>
  <c r="G39" i="8"/>
  <c r="C40" i="9" s="1"/>
  <c r="I42" i="9"/>
  <c r="J32" i="9"/>
  <c r="I32" i="9"/>
  <c r="M46" i="9"/>
  <c r="L46" i="9"/>
  <c r="M45" i="9"/>
  <c r="M43" i="9"/>
  <c r="M42" i="9"/>
  <c r="L42" i="9"/>
  <c r="L41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J9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M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L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D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X20" i="8"/>
  <c r="J21" i="9" s="1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X13" i="8"/>
  <c r="J14" i="9" s="1"/>
  <c r="W13" i="8"/>
  <c r="I14" i="9" s="1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G10" i="8"/>
  <c r="C11" i="9" s="1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<sst xmlns="http://schemas.openxmlformats.org/spreadsheetml/2006/main" count="250" uniqueCount="82">
  <si>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</si>
  <si>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</si>
  <si>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</si>
  <si>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</si>
  <si>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</si>
  <si>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</si>
  <si>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</si>
  <si>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</si>
  <si>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</si>
  <si>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</si>
  <si>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</si>
  <si>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</si>
  <si>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</si>
  <si>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</si>
  <si>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</si>
  <si>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</si>
  <si>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</si>
  <si>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</si>
  <si>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</si>
  <si>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</si>
  <si>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</si>
  <si>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</si>
  <si>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</si>
  <si>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</si>
  <si>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</si>
  <si>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</si>
  <si>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</si>
  <si>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</si>
  <si>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</si>
  <si>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</si>
  <si>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</si>
  <si>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</si>
  <si>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</si>
  <si>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</si>
  <si>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</si>
  <si>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</si>
  <si>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</si>
  <si>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</si>
  <si>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</si>
  <si>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</si>
  <si>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</si>
  <si>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</si>
  <si>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</si>
  <si>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</si>
  <si>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</si>
  <si>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</si>
  <si>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</si>
  <si>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</si>
  <si>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</si>
  <si>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</si>
  <si>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</si>
  <si>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</si>
  <si>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</si>
  <si>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</si>
  <si>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</si>
  <si>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</si>
  <si>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</si>
  <si>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</si>
  <si>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</si>
  <si>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</si>
  <si>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</si>
  <si>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</si>
  <si>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</si>
  <si>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</si>
  <si>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</si>
  <si>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</si>
  <si>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</si>
  <si>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</si>
  <si>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</si>
  <si>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</si>
  <si>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</si>
  <si>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</si>
  <si>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</si>
  <si>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</si>
  <si>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</si>
  <si>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 xml:space="preserve">Результаты мониторинга цен на фиксированный набор товаров в Лихославльском муниципальном округе по состоянию на 31.01.2023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</si>
  <si>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31.01.2023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</si>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</sst>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topLeftCell="B1" zoomScale="85" zoomScaleNormal="85" workbookViewId="0">
      <pane xSplit="1" topLeftCell="C1" activePane="topRight" state="frozen"/>
      <selection pane="topRight" activeCell="AF43" sqref="AF43"/>
    </sheetView>
  </sheetViews>
  <sheetFormatPr defaultColWidth="9.140625" defaultRowHeight="14.25"/>
  <cols>
    <col min="1" max="1" width="6.7109375" style="14" customWidth="1"/>
    <col min="2" max="2" width="52.140625" style="14" customWidth="1"/>
    <col min="3" max="3" width="9.42578125" style="14" customWidth="1"/>
    <col min="4" max="4" width="12" style="14" customWidth="1"/>
    <col min="5" max="6" width="9.140625" style="14" customWidth="1"/>
    <col min="7" max="7" width="8.7109375" style="15" customWidth="1"/>
    <col min="8" max="8" width="11.140625" style="15" customWidth="1"/>
    <col min="9" max="9" width="12" style="15" customWidth="1"/>
    <col min="10" max="10" width="9.42578125" style="14" customWidth="1"/>
    <col min="11" max="11" width="10.7109375" style="14" customWidth="1"/>
    <col min="12" max="12" width="7" style="14" customWidth="1"/>
    <col min="13" max="13" width="8.42578125" style="14" customWidth="1"/>
    <col min="14" max="14" width="12.28515625" style="14" customWidth="1"/>
    <col min="15" max="15" width="8.7109375" style="14" customWidth="1"/>
    <col min="16" max="16" width="9.5703125" style="14" customWidth="1"/>
    <col min="17" max="17" width="9.28515625" style="14" customWidth="1"/>
    <col min="18" max="18" width="11.28515625" style="14" customWidth="1"/>
    <col min="19" max="19" width="8.42578125" style="14" customWidth="1"/>
    <col min="20" max="20" width="10.5703125" style="14" customWidth="1"/>
    <col min="21" max="21" width="9.140625" style="14" customWidth="1"/>
    <col min="22" max="22" width="10.5703125" style="14" customWidth="1"/>
    <col min="23" max="23" width="7.7109375" style="15" customWidth="1"/>
    <col min="24" max="24" width="12.5703125" style="15" customWidth="1"/>
    <col min="25" max="25" width="9.42578125" style="14" customWidth="1"/>
    <col min="26" max="26" width="8.42578125" style="14" customWidth="1"/>
    <col min="27" max="27" width="8.7109375" style="14" customWidth="1"/>
    <col min="28" max="28" width="8.28515625" style="14" customWidth="1"/>
    <col min="29" max="29" width="7.85546875" style="14" customWidth="1"/>
    <col min="30" max="30" width="8" style="15" customWidth="1"/>
    <col min="31" max="31" width="9.140625" style="15" customWidth="1"/>
    <col min="32" max="32" width="9.5703125" style="14" customWidth="1"/>
    <col min="33" max="35" width="10" style="14" customWidth="1"/>
    <col min="36" max="16384" width="9.140625" style="14"/>
  </cols>
  <sheetData>
    <row r="1" spans="1:37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G1" s="27" t="s">
        <v>0</v>
      </c>
      <c r="AH1" s="27"/>
      <c r="AI1" s="27"/>
    </row>
    <row r="2" spans="1:37">
      <c r="B2" s="26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7" ht="29.25" customHeight="1">
      <c r="A3" s="33" t="s">
        <v>1</v>
      </c>
      <c r="B3" s="34" t="s">
        <v>2</v>
      </c>
      <c r="C3" s="28" t="s">
        <v>3</v>
      </c>
      <c r="D3" s="28"/>
      <c r="E3" s="28"/>
      <c r="F3" s="28"/>
      <c r="G3" s="28"/>
      <c r="H3" s="28"/>
      <c r="I3" s="28"/>
      <c r="J3" s="28" t="s">
        <v>4</v>
      </c>
      <c r="K3" s="28"/>
      <c r="L3" s="28"/>
      <c r="M3" s="28"/>
      <c r="N3" s="28"/>
      <c r="O3" s="28"/>
      <c r="P3" s="28"/>
      <c r="Q3" s="28" t="s">
        <v>5</v>
      </c>
      <c r="R3" s="28"/>
      <c r="S3" s="28"/>
      <c r="T3" s="28"/>
      <c r="U3" s="28"/>
      <c r="V3" s="28"/>
      <c r="W3" s="28"/>
      <c r="X3" s="28"/>
      <c r="Y3" s="28"/>
      <c r="Z3" s="28" t="s">
        <v>6</v>
      </c>
      <c r="AA3" s="28"/>
      <c r="AB3" s="28"/>
      <c r="AC3" s="28"/>
      <c r="AD3" s="28"/>
      <c r="AE3" s="28"/>
      <c r="AF3" s="28"/>
      <c r="AG3" s="28" t="s">
        <v>7</v>
      </c>
      <c r="AH3" s="28"/>
      <c r="AI3" s="28"/>
    </row>
    <row r="4" spans="1:37" ht="114" customHeight="1">
      <c r="A4" s="33"/>
      <c r="B4" s="35"/>
      <c r="C4" s="28" t="s">
        <v>81</v>
      </c>
      <c r="D4" s="28"/>
      <c r="E4" s="28" t="s">
        <v>80</v>
      </c>
      <c r="F4" s="28"/>
      <c r="G4" s="28" t="s">
        <v>8</v>
      </c>
      <c r="H4" s="28"/>
      <c r="I4" s="30" t="s">
        <v>9</v>
      </c>
      <c r="J4" s="28" t="s">
        <v>79</v>
      </c>
      <c r="K4" s="28"/>
      <c r="L4" s="28" t="s">
        <v>10</v>
      </c>
      <c r="M4" s="28"/>
      <c r="N4" s="28" t="s">
        <v>8</v>
      </c>
      <c r="O4" s="28"/>
      <c r="P4" s="30" t="s">
        <v>9</v>
      </c>
      <c r="Q4" s="28" t="s">
        <v>72</v>
      </c>
      <c r="R4" s="28"/>
      <c r="S4" s="28" t="s">
        <v>77</v>
      </c>
      <c r="T4" s="28"/>
      <c r="U4" s="28" t="s">
        <v>78</v>
      </c>
      <c r="V4" s="28"/>
      <c r="W4" s="28" t="s">
        <v>8</v>
      </c>
      <c r="X4" s="28"/>
      <c r="Y4" s="30" t="s">
        <v>9</v>
      </c>
      <c r="Z4" s="28" t="s">
        <v>71</v>
      </c>
      <c r="AA4" s="28"/>
      <c r="AB4" s="28" t="s">
        <v>73</v>
      </c>
      <c r="AC4" s="28"/>
      <c r="AD4" s="28" t="s">
        <v>8</v>
      </c>
      <c r="AE4" s="28"/>
      <c r="AF4" s="30" t="s">
        <v>9</v>
      </c>
      <c r="AG4" s="28" t="s">
        <v>11</v>
      </c>
      <c r="AH4" s="28"/>
      <c r="AI4" s="30" t="s">
        <v>9</v>
      </c>
      <c r="AJ4" s="24"/>
      <c r="AK4" s="24"/>
    </row>
    <row r="5" spans="1:37" ht="28.5">
      <c r="A5" s="16"/>
      <c r="B5" s="35"/>
      <c r="C5" s="25" t="s">
        <v>12</v>
      </c>
      <c r="D5" s="25" t="s">
        <v>13</v>
      </c>
      <c r="E5" s="25" t="s">
        <v>14</v>
      </c>
      <c r="F5" s="25" t="s">
        <v>13</v>
      </c>
      <c r="G5" s="25" t="s">
        <v>14</v>
      </c>
      <c r="H5" s="25" t="s">
        <v>13</v>
      </c>
      <c r="I5" s="31"/>
      <c r="J5" s="25" t="s">
        <v>14</v>
      </c>
      <c r="K5" s="25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31"/>
      <c r="Q5" s="25" t="s">
        <v>14</v>
      </c>
      <c r="R5" s="25" t="s">
        <v>13</v>
      </c>
      <c r="S5" s="25" t="s">
        <v>14</v>
      </c>
      <c r="T5" s="25" t="s">
        <v>13</v>
      </c>
      <c r="U5" s="25" t="s">
        <v>14</v>
      </c>
      <c r="V5" s="25" t="s">
        <v>13</v>
      </c>
      <c r="W5" s="25" t="s">
        <v>14</v>
      </c>
      <c r="X5" s="25" t="s">
        <v>13</v>
      </c>
      <c r="Y5" s="31"/>
      <c r="Z5" s="25" t="s">
        <v>14</v>
      </c>
      <c r="AA5" s="25" t="s">
        <v>13</v>
      </c>
      <c r="AB5" s="25" t="s">
        <v>14</v>
      </c>
      <c r="AC5" s="25" t="s">
        <v>13</v>
      </c>
      <c r="AD5" s="25" t="s">
        <v>14</v>
      </c>
      <c r="AE5" s="25" t="s">
        <v>13</v>
      </c>
      <c r="AF5" s="31"/>
      <c r="AG5" s="25" t="s">
        <v>14</v>
      </c>
      <c r="AH5" s="25" t="s">
        <v>13</v>
      </c>
      <c r="AI5" s="31"/>
      <c r="AJ5" s="24"/>
      <c r="AK5" s="24"/>
    </row>
    <row r="6" spans="1:37" ht="20.25" customHeight="1">
      <c r="A6" s="17">
        <v>1</v>
      </c>
      <c r="B6" s="18" t="s">
        <v>15</v>
      </c>
      <c r="C6" s="19">
        <v>46.99</v>
      </c>
      <c r="D6" s="19">
        <v>65</v>
      </c>
      <c r="E6" s="19">
        <v>44.99</v>
      </c>
      <c r="F6" s="19">
        <v>44.99</v>
      </c>
      <c r="G6" s="19">
        <f>(C6+E6)/2</f>
        <v>45.99</v>
      </c>
      <c r="H6" s="19">
        <f t="shared" ref="G6:H44" si="0">(D6+F6)/2</f>
        <v>54.995000000000005</v>
      </c>
      <c r="I6" s="19">
        <v>100</v>
      </c>
      <c r="J6" s="19">
        <v>42</v>
      </c>
      <c r="K6" s="19">
        <v>70</v>
      </c>
      <c r="L6" s="19"/>
      <c r="M6" s="19"/>
      <c r="N6" s="19">
        <f>(J6+L6)/1</f>
        <v>42</v>
      </c>
      <c r="O6" s="19">
        <f>(K6+M6)/1</f>
        <v>70</v>
      </c>
      <c r="P6" s="19">
        <v>100</v>
      </c>
      <c r="Q6" s="19">
        <v>37</v>
      </c>
      <c r="R6" s="19">
        <v>53</v>
      </c>
      <c r="S6" s="19">
        <v>42</v>
      </c>
      <c r="T6" s="19">
        <v>62.5</v>
      </c>
      <c r="U6" s="19">
        <v>60</v>
      </c>
      <c r="V6" s="19">
        <v>80</v>
      </c>
      <c r="W6" s="19">
        <f t="shared" ref="W6:W15" si="1">(Q6+S6+U6)/3</f>
        <v>46.333333333333336</v>
      </c>
      <c r="X6" s="19">
        <f t="shared" ref="X6:X15" si="2">(R6+T6+V6)/3</f>
        <v>65.166666666666671</v>
      </c>
      <c r="Y6" s="19">
        <v>100</v>
      </c>
      <c r="Z6" s="19">
        <v>55</v>
      </c>
      <c r="AA6" s="19">
        <v>70</v>
      </c>
      <c r="AB6" s="19">
        <v>42.5</v>
      </c>
      <c r="AC6" s="19">
        <v>42.5</v>
      </c>
      <c r="AD6" s="19">
        <f t="shared" ref="AD6:AE8" si="3">(Z6+AB6)/2</f>
        <v>48.75</v>
      </c>
      <c r="AE6" s="19">
        <f t="shared" si="3"/>
        <v>56.25</v>
      </c>
      <c r="AF6" s="19">
        <v>100</v>
      </c>
      <c r="AG6" s="19" t="s">
        <v>16</v>
      </c>
      <c r="AH6" s="19" t="s">
        <v>16</v>
      </c>
      <c r="AI6" s="19">
        <v>0</v>
      </c>
      <c r="AJ6" s="24"/>
      <c r="AK6" s="24"/>
    </row>
    <row r="7" spans="1:37" ht="22.5" customHeight="1">
      <c r="A7" s="17">
        <v>2</v>
      </c>
      <c r="B7" s="18" t="s">
        <v>17</v>
      </c>
      <c r="C7" s="19">
        <v>93.74</v>
      </c>
      <c r="D7" s="19">
        <v>148.88</v>
      </c>
      <c r="E7" s="19">
        <v>59.99</v>
      </c>
      <c r="F7" s="19">
        <v>94.43</v>
      </c>
      <c r="G7" s="19">
        <f t="shared" si="0"/>
        <v>76.864999999999995</v>
      </c>
      <c r="H7" s="19">
        <f t="shared" si="0"/>
        <v>121.655</v>
      </c>
      <c r="I7" s="19">
        <v>100</v>
      </c>
      <c r="J7" s="19">
        <v>163.53</v>
      </c>
      <c r="K7" s="19">
        <v>163.53</v>
      </c>
      <c r="L7" s="19"/>
      <c r="M7" s="19"/>
      <c r="N7" s="19">
        <f t="shared" ref="N7:N45" si="4">(J7+L7)/1</f>
        <v>163.53</v>
      </c>
      <c r="O7" s="19">
        <f t="shared" ref="O7:O45" si="5">(K7+M7)/1</f>
        <v>163.53</v>
      </c>
      <c r="P7" s="19">
        <v>100</v>
      </c>
      <c r="Q7" s="19">
        <v>98.82</v>
      </c>
      <c r="R7" s="19">
        <v>176.25</v>
      </c>
      <c r="S7" s="19">
        <v>90</v>
      </c>
      <c r="T7" s="19">
        <v>98</v>
      </c>
      <c r="U7" s="19">
        <v>105.56</v>
      </c>
      <c r="V7" s="19">
        <v>122.22</v>
      </c>
      <c r="W7" s="19">
        <f>(Q7+S7+U7)/3</f>
        <v>98.126666666666665</v>
      </c>
      <c r="X7" s="19">
        <f>(R7+T7+V7)/3</f>
        <v>132.15666666666667</v>
      </c>
      <c r="Y7" s="19">
        <v>100</v>
      </c>
      <c r="Z7" s="19">
        <v>111.11</v>
      </c>
      <c r="AA7" s="19">
        <v>111.11</v>
      </c>
      <c r="AB7" s="19">
        <v>94.44</v>
      </c>
      <c r="AC7" s="19">
        <v>94.44</v>
      </c>
      <c r="AD7" s="19">
        <f t="shared" si="3"/>
        <v>102.77500000000001</v>
      </c>
      <c r="AE7" s="19">
        <f t="shared" si="3"/>
        <v>102.77500000000001</v>
      </c>
      <c r="AF7" s="19">
        <v>100</v>
      </c>
      <c r="AG7" s="19" t="s">
        <v>16</v>
      </c>
      <c r="AH7" s="19" t="s">
        <v>16</v>
      </c>
      <c r="AI7" s="19">
        <v>0</v>
      </c>
      <c r="AJ7" s="24"/>
      <c r="AK7" s="24"/>
    </row>
    <row r="8" spans="1:37" ht="20.25" customHeight="1">
      <c r="A8" s="17">
        <v>3</v>
      </c>
      <c r="B8" s="18" t="s">
        <v>18</v>
      </c>
      <c r="C8" s="19">
        <v>59.99</v>
      </c>
      <c r="D8" s="19">
        <v>188.88</v>
      </c>
      <c r="E8" s="19">
        <v>55.54</v>
      </c>
      <c r="F8" s="19">
        <v>111.1</v>
      </c>
      <c r="G8" s="19">
        <f t="shared" si="0"/>
        <v>57.765000000000001</v>
      </c>
      <c r="H8" s="19">
        <f t="shared" si="0"/>
        <v>149.99</v>
      </c>
      <c r="I8" s="19">
        <v>100</v>
      </c>
      <c r="J8" s="19">
        <v>152.78</v>
      </c>
      <c r="K8" s="19">
        <v>160</v>
      </c>
      <c r="L8" s="19"/>
      <c r="M8" s="19"/>
      <c r="N8" s="19">
        <f t="shared" si="4"/>
        <v>152.78</v>
      </c>
      <c r="O8" s="19">
        <f t="shared" si="5"/>
        <v>160</v>
      </c>
      <c r="P8" s="19">
        <v>100</v>
      </c>
      <c r="Q8" s="19">
        <v>111.25</v>
      </c>
      <c r="R8" s="19">
        <v>114.44</v>
      </c>
      <c r="S8" s="19">
        <v>93</v>
      </c>
      <c r="T8" s="19">
        <v>119</v>
      </c>
      <c r="U8" s="19">
        <v>122.22</v>
      </c>
      <c r="V8" s="19">
        <v>122.22</v>
      </c>
      <c r="W8" s="19">
        <f>(Q8+S8+U8)/3</f>
        <v>108.82333333333334</v>
      </c>
      <c r="X8" s="19">
        <f>(R8+T8+V8)/3</f>
        <v>118.55333333333333</v>
      </c>
      <c r="Y8" s="19">
        <v>100</v>
      </c>
      <c r="Z8" s="19">
        <v>122.22</v>
      </c>
      <c r="AA8" s="19">
        <v>122.22</v>
      </c>
      <c r="AB8" s="19">
        <v>133.33000000000001</v>
      </c>
      <c r="AC8" s="19">
        <v>133.33000000000001</v>
      </c>
      <c r="AD8" s="19">
        <f t="shared" si="3"/>
        <v>127.77500000000001</v>
      </c>
      <c r="AE8" s="19">
        <f t="shared" si="3"/>
        <v>127.77500000000001</v>
      </c>
      <c r="AF8" s="19">
        <v>100</v>
      </c>
      <c r="AG8" s="19" t="s">
        <v>16</v>
      </c>
      <c r="AH8" s="19" t="s">
        <v>16</v>
      </c>
      <c r="AI8" s="19">
        <v>0</v>
      </c>
      <c r="AJ8" s="24"/>
      <c r="AK8" s="24"/>
    </row>
    <row r="9" spans="1:37" ht="18.75" customHeight="1">
      <c r="A9" s="17">
        <v>4</v>
      </c>
      <c r="B9" s="18" t="s">
        <v>19</v>
      </c>
      <c r="C9" s="19">
        <v>41.98</v>
      </c>
      <c r="D9" s="19">
        <v>266.64</v>
      </c>
      <c r="E9" s="19">
        <v>42.48</v>
      </c>
      <c r="F9" s="19">
        <v>137.47999999999999</v>
      </c>
      <c r="G9" s="19">
        <f t="shared" si="0"/>
        <v>42.23</v>
      </c>
      <c r="H9" s="19">
        <f t="shared" si="0"/>
        <v>202.06</v>
      </c>
      <c r="I9" s="19">
        <v>100</v>
      </c>
      <c r="J9" s="19">
        <v>78</v>
      </c>
      <c r="K9" s="19">
        <v>172</v>
      </c>
      <c r="L9" s="19"/>
      <c r="M9" s="19"/>
      <c r="N9" s="19">
        <f t="shared" si="4"/>
        <v>78</v>
      </c>
      <c r="O9" s="19">
        <f t="shared" si="5"/>
        <v>172</v>
      </c>
      <c r="P9" s="19">
        <v>100</v>
      </c>
      <c r="Q9" s="19">
        <v>64</v>
      </c>
      <c r="R9" s="19">
        <v>160</v>
      </c>
      <c r="S9" s="19">
        <v>98</v>
      </c>
      <c r="T9" s="19">
        <v>142</v>
      </c>
      <c r="U9" s="19">
        <v>80</v>
      </c>
      <c r="V9" s="19">
        <v>80</v>
      </c>
      <c r="W9" s="19">
        <f t="shared" si="1"/>
        <v>80.666666666666671</v>
      </c>
      <c r="X9" s="19">
        <f t="shared" si="2"/>
        <v>127.33333333333333</v>
      </c>
      <c r="Y9" s="19">
        <v>100</v>
      </c>
      <c r="Z9" s="19">
        <v>188.89</v>
      </c>
      <c r="AA9" s="19">
        <v>188.89</v>
      </c>
      <c r="AB9" s="19">
        <v>72.22</v>
      </c>
      <c r="AC9" s="19">
        <v>72.22</v>
      </c>
      <c r="AD9" s="19">
        <f t="shared" ref="AD9:AE13" si="6">(Z9+AB9)/2</f>
        <v>130.55500000000001</v>
      </c>
      <c r="AE9" s="19">
        <f t="shared" si="6"/>
        <v>130.55500000000001</v>
      </c>
      <c r="AF9" s="19">
        <v>100</v>
      </c>
      <c r="AG9" s="19" t="s">
        <v>16</v>
      </c>
      <c r="AH9" s="19" t="s">
        <v>16</v>
      </c>
      <c r="AI9" s="19">
        <v>0</v>
      </c>
      <c r="AJ9" s="24"/>
      <c r="AK9" s="24"/>
    </row>
    <row r="10" spans="1:37" ht="18.75" customHeight="1">
      <c r="A10" s="17">
        <v>5</v>
      </c>
      <c r="B10" s="18" t="s">
        <v>20</v>
      </c>
      <c r="C10" s="19">
        <v>79.989999999999995</v>
      </c>
      <c r="D10" s="19">
        <v>129.99</v>
      </c>
      <c r="E10" s="19">
        <v>71.099999999999994</v>
      </c>
      <c r="F10" s="19">
        <v>144.43</v>
      </c>
      <c r="G10" s="19">
        <f t="shared" si="0"/>
        <v>75.544999999999987</v>
      </c>
      <c r="H10" s="19">
        <f t="shared" si="0"/>
        <v>137.21</v>
      </c>
      <c r="I10" s="19">
        <v>100</v>
      </c>
      <c r="J10" s="19">
        <v>150</v>
      </c>
      <c r="K10" s="19">
        <v>181</v>
      </c>
      <c r="L10" s="19"/>
      <c r="M10" s="19"/>
      <c r="N10" s="19">
        <f t="shared" si="4"/>
        <v>150</v>
      </c>
      <c r="O10" s="19">
        <f t="shared" si="5"/>
        <v>181</v>
      </c>
      <c r="P10" s="19">
        <v>100</v>
      </c>
      <c r="Q10" s="19">
        <v>125</v>
      </c>
      <c r="R10" s="19">
        <v>153.33000000000001</v>
      </c>
      <c r="S10" s="19">
        <v>116</v>
      </c>
      <c r="T10" s="19">
        <v>126</v>
      </c>
      <c r="U10" s="19">
        <v>133.33000000000001</v>
      </c>
      <c r="V10" s="19">
        <v>150</v>
      </c>
      <c r="W10" s="19">
        <f t="shared" si="1"/>
        <v>124.77666666666669</v>
      </c>
      <c r="X10" s="19">
        <f t="shared" si="2"/>
        <v>143.11000000000001</v>
      </c>
      <c r="Y10" s="19">
        <v>100</v>
      </c>
      <c r="Z10" s="19">
        <v>155</v>
      </c>
      <c r="AA10" s="19">
        <v>160</v>
      </c>
      <c r="AB10" s="19">
        <v>111.11</v>
      </c>
      <c r="AC10" s="19">
        <v>138.88999999999999</v>
      </c>
      <c r="AD10" s="19">
        <f t="shared" si="6"/>
        <v>133.05500000000001</v>
      </c>
      <c r="AE10" s="19">
        <f t="shared" si="6"/>
        <v>149.44499999999999</v>
      </c>
      <c r="AF10" s="19">
        <v>100</v>
      </c>
      <c r="AG10" s="19" t="s">
        <v>16</v>
      </c>
      <c r="AH10" s="19" t="s">
        <v>16</v>
      </c>
      <c r="AI10" s="19">
        <v>0</v>
      </c>
      <c r="AJ10" s="24"/>
      <c r="AK10" s="24"/>
    </row>
    <row r="11" spans="1:37">
      <c r="A11" s="17">
        <v>6</v>
      </c>
      <c r="B11" s="18" t="s">
        <v>21</v>
      </c>
      <c r="C11" s="19">
        <v>53.99</v>
      </c>
      <c r="D11" s="19">
        <v>122.21</v>
      </c>
      <c r="E11" s="19">
        <v>53.99</v>
      </c>
      <c r="F11" s="19">
        <v>79.989999999999995</v>
      </c>
      <c r="G11" s="19">
        <f t="shared" si="0"/>
        <v>53.99</v>
      </c>
      <c r="H11" s="19">
        <f t="shared" si="0"/>
        <v>101.1</v>
      </c>
      <c r="I11" s="19">
        <v>100</v>
      </c>
      <c r="J11" s="19">
        <v>85</v>
      </c>
      <c r="K11" s="19">
        <v>85</v>
      </c>
      <c r="L11" s="19"/>
      <c r="M11" s="19"/>
      <c r="N11" s="19">
        <f t="shared" si="4"/>
        <v>85</v>
      </c>
      <c r="O11" s="19">
        <f t="shared" si="5"/>
        <v>85</v>
      </c>
      <c r="P11" s="19">
        <v>100</v>
      </c>
      <c r="Q11" s="19">
        <v>67.78</v>
      </c>
      <c r="R11" s="19">
        <v>67.78</v>
      </c>
      <c r="S11" s="19">
        <v>75</v>
      </c>
      <c r="T11" s="19">
        <v>75</v>
      </c>
      <c r="U11" s="19">
        <v>72.22</v>
      </c>
      <c r="V11" s="19">
        <v>72.22</v>
      </c>
      <c r="W11" s="19">
        <f t="shared" ref="W11" si="7">(Q11+S11+U11)/3</f>
        <v>71.666666666666671</v>
      </c>
      <c r="X11" s="19">
        <f t="shared" ref="X11" si="8">(R11+T11+V11)/3</f>
        <v>71.666666666666671</v>
      </c>
      <c r="Y11" s="19">
        <v>100</v>
      </c>
      <c r="Z11" s="19">
        <v>79</v>
      </c>
      <c r="AA11" s="19">
        <v>79</v>
      </c>
      <c r="AB11" s="19">
        <v>65</v>
      </c>
      <c r="AC11" s="19">
        <v>65</v>
      </c>
      <c r="AD11" s="19">
        <f t="shared" si="6"/>
        <v>72</v>
      </c>
      <c r="AE11" s="19">
        <f t="shared" si="6"/>
        <v>72</v>
      </c>
      <c r="AF11" s="19">
        <v>100</v>
      </c>
      <c r="AG11" s="19" t="s">
        <v>16</v>
      </c>
      <c r="AH11" s="19" t="s">
        <v>16</v>
      </c>
      <c r="AI11" s="19">
        <v>0</v>
      </c>
      <c r="AJ11" s="24"/>
      <c r="AK11" s="24"/>
    </row>
    <row r="12" spans="1:37" ht="15.75" customHeight="1">
      <c r="A12" s="17">
        <v>7</v>
      </c>
      <c r="B12" s="18" t="s">
        <v>22</v>
      </c>
      <c r="C12" s="19">
        <v>10.29</v>
      </c>
      <c r="D12" s="19">
        <v>79.989999999999995</v>
      </c>
      <c r="E12" s="19">
        <v>10.99</v>
      </c>
      <c r="F12" s="19">
        <v>31.99</v>
      </c>
      <c r="G12" s="19">
        <f t="shared" si="0"/>
        <v>10.64</v>
      </c>
      <c r="H12" s="19">
        <f t="shared" si="0"/>
        <v>55.989999999999995</v>
      </c>
      <c r="I12" s="19">
        <v>100</v>
      </c>
      <c r="J12" s="19">
        <v>25</v>
      </c>
      <c r="K12" s="19">
        <v>25</v>
      </c>
      <c r="L12" s="19"/>
      <c r="M12" s="19"/>
      <c r="N12" s="19">
        <f t="shared" si="4"/>
        <v>25</v>
      </c>
      <c r="O12" s="19">
        <f t="shared" si="5"/>
        <v>25</v>
      </c>
      <c r="P12" s="19">
        <v>100</v>
      </c>
      <c r="Q12" s="19">
        <v>28</v>
      </c>
      <c r="R12" s="19">
        <v>30</v>
      </c>
      <c r="S12" s="19">
        <v>21</v>
      </c>
      <c r="T12" s="19">
        <v>31</v>
      </c>
      <c r="U12" s="19">
        <v>25</v>
      </c>
      <c r="V12" s="19">
        <v>30</v>
      </c>
      <c r="W12" s="19">
        <f t="shared" si="1"/>
        <v>24.666666666666668</v>
      </c>
      <c r="X12" s="19">
        <f t="shared" si="2"/>
        <v>30.333333333333332</v>
      </c>
      <c r="Y12" s="19">
        <v>100</v>
      </c>
      <c r="Z12" s="19">
        <v>30</v>
      </c>
      <c r="AA12" s="19">
        <v>30</v>
      </c>
      <c r="AB12" s="19">
        <v>17</v>
      </c>
      <c r="AC12" s="19">
        <v>17</v>
      </c>
      <c r="AD12" s="19">
        <f t="shared" si="6"/>
        <v>23.5</v>
      </c>
      <c r="AE12" s="19">
        <f t="shared" si="6"/>
        <v>23.5</v>
      </c>
      <c r="AF12" s="19">
        <v>100</v>
      </c>
      <c r="AG12" s="19" t="s">
        <v>16</v>
      </c>
      <c r="AH12" s="19" t="s">
        <v>16</v>
      </c>
      <c r="AI12" s="19">
        <v>0</v>
      </c>
      <c r="AJ12" s="24"/>
      <c r="AK12" s="24"/>
    </row>
    <row r="13" spans="1:37">
      <c r="A13" s="17">
        <v>8</v>
      </c>
      <c r="B13" s="18" t="s">
        <v>23</v>
      </c>
      <c r="C13" s="19">
        <v>249.9</v>
      </c>
      <c r="D13" s="19">
        <v>1799.9</v>
      </c>
      <c r="E13" s="19">
        <v>249.9</v>
      </c>
      <c r="F13" s="19">
        <v>1099.9000000000001</v>
      </c>
      <c r="G13" s="19">
        <f t="shared" si="0"/>
        <v>249.9</v>
      </c>
      <c r="H13" s="19">
        <f t="shared" si="0"/>
        <v>1449.9</v>
      </c>
      <c r="I13" s="19">
        <v>100</v>
      </c>
      <c r="J13" s="19">
        <v>590</v>
      </c>
      <c r="K13" s="19">
        <v>1555</v>
      </c>
      <c r="L13" s="19"/>
      <c r="M13" s="19"/>
      <c r="N13" s="19">
        <f t="shared" si="4"/>
        <v>590</v>
      </c>
      <c r="O13" s="19">
        <f t="shared" si="5"/>
        <v>1555</v>
      </c>
      <c r="P13" s="19">
        <v>100</v>
      </c>
      <c r="Q13" s="19">
        <v>520</v>
      </c>
      <c r="R13" s="19">
        <v>1300</v>
      </c>
      <c r="S13" s="19">
        <v>580</v>
      </c>
      <c r="T13" s="19">
        <v>1020</v>
      </c>
      <c r="U13" s="19">
        <v>650</v>
      </c>
      <c r="V13" s="19">
        <v>1500</v>
      </c>
      <c r="W13" s="19">
        <f t="shared" si="1"/>
        <v>583.33333333333337</v>
      </c>
      <c r="X13" s="19">
        <f t="shared" si="2"/>
        <v>1273.3333333333333</v>
      </c>
      <c r="Y13" s="19">
        <v>100</v>
      </c>
      <c r="Z13" s="19">
        <v>650</v>
      </c>
      <c r="AA13" s="19">
        <v>750</v>
      </c>
      <c r="AB13" s="19">
        <v>570</v>
      </c>
      <c r="AC13" s="19">
        <v>870</v>
      </c>
      <c r="AD13" s="19">
        <f t="shared" si="6"/>
        <v>610</v>
      </c>
      <c r="AE13" s="19">
        <f t="shared" si="6"/>
        <v>810</v>
      </c>
      <c r="AF13" s="19">
        <v>100</v>
      </c>
      <c r="AG13" s="19" t="s">
        <v>16</v>
      </c>
      <c r="AH13" s="19" t="s">
        <v>16</v>
      </c>
      <c r="AI13" s="19">
        <v>0</v>
      </c>
      <c r="AJ13" s="24"/>
      <c r="AK13" s="24"/>
    </row>
    <row r="14" spans="1:37" ht="15.75" customHeight="1">
      <c r="A14" s="17">
        <v>9</v>
      </c>
      <c r="B14" s="18" t="s">
        <v>24</v>
      </c>
      <c r="C14" s="19">
        <v>48.99</v>
      </c>
      <c r="D14" s="19">
        <v>119.99</v>
      </c>
      <c r="E14" s="19">
        <v>51.49</v>
      </c>
      <c r="F14" s="19">
        <v>51.49</v>
      </c>
      <c r="G14" s="19">
        <f t="shared" si="0"/>
        <v>50.24</v>
      </c>
      <c r="H14" s="19">
        <f t="shared" si="0"/>
        <v>85.74</v>
      </c>
      <c r="I14" s="19">
        <v>100</v>
      </c>
      <c r="J14" s="19">
        <v>90</v>
      </c>
      <c r="K14" s="19">
        <v>90</v>
      </c>
      <c r="L14" s="19"/>
      <c r="M14" s="19"/>
      <c r="N14" s="19">
        <f t="shared" si="4"/>
        <v>90</v>
      </c>
      <c r="O14" s="19">
        <f t="shared" si="5"/>
        <v>90</v>
      </c>
      <c r="P14" s="19">
        <v>100</v>
      </c>
      <c r="Q14" s="19">
        <v>0</v>
      </c>
      <c r="R14" s="19">
        <v>0</v>
      </c>
      <c r="S14" s="19">
        <v>69</v>
      </c>
      <c r="T14" s="19">
        <v>69</v>
      </c>
      <c r="U14" s="19">
        <v>60</v>
      </c>
      <c r="V14" s="19">
        <v>75</v>
      </c>
      <c r="W14" s="19">
        <f>(S14+U14+Q14)/2</f>
        <v>64.5</v>
      </c>
      <c r="X14" s="19">
        <f>(T14+V14+R14)/2</f>
        <v>72</v>
      </c>
      <c r="Y14" s="19">
        <v>66.67</v>
      </c>
      <c r="Z14" s="19">
        <v>70</v>
      </c>
      <c r="AA14" s="19">
        <v>70</v>
      </c>
      <c r="AB14" s="19">
        <v>0</v>
      </c>
      <c r="AC14" s="19">
        <v>0</v>
      </c>
      <c r="AD14" s="19">
        <f t="shared" ref="AD14:AD32" si="9">Z14</f>
        <v>70</v>
      </c>
      <c r="AE14" s="19">
        <f t="shared" ref="AE14:AE32" si="10">AA14</f>
        <v>70</v>
      </c>
      <c r="AF14" s="19">
        <v>50</v>
      </c>
      <c r="AG14" s="19" t="s">
        <v>16</v>
      </c>
      <c r="AH14" s="19" t="s">
        <v>16</v>
      </c>
      <c r="AI14" s="19">
        <v>0</v>
      </c>
      <c r="AJ14" s="24"/>
      <c r="AK14" s="24"/>
    </row>
    <row r="15" spans="1:37">
      <c r="A15" s="17">
        <v>10</v>
      </c>
      <c r="B15" s="18" t="s">
        <v>25</v>
      </c>
      <c r="C15" s="19">
        <v>87.48</v>
      </c>
      <c r="D15" s="19">
        <v>824.98</v>
      </c>
      <c r="E15" s="19">
        <v>87.48</v>
      </c>
      <c r="F15" s="19">
        <v>424.98</v>
      </c>
      <c r="G15" s="19">
        <f t="shared" si="0"/>
        <v>87.48</v>
      </c>
      <c r="H15" s="19">
        <f t="shared" si="0"/>
        <v>624.98</v>
      </c>
      <c r="I15" s="19">
        <v>100</v>
      </c>
      <c r="J15" s="19">
        <v>300</v>
      </c>
      <c r="K15" s="19">
        <v>480</v>
      </c>
      <c r="L15" s="19"/>
      <c r="M15" s="19"/>
      <c r="N15" s="19">
        <f t="shared" si="4"/>
        <v>300</v>
      </c>
      <c r="O15" s="19">
        <f t="shared" si="5"/>
        <v>480</v>
      </c>
      <c r="P15" s="19">
        <v>100</v>
      </c>
      <c r="Q15" s="19">
        <v>220</v>
      </c>
      <c r="R15" s="19">
        <v>474</v>
      </c>
      <c r="S15" s="19">
        <v>202</v>
      </c>
      <c r="T15" s="19">
        <v>488</v>
      </c>
      <c r="U15" s="19">
        <v>240</v>
      </c>
      <c r="V15" s="19">
        <v>470</v>
      </c>
      <c r="W15" s="19">
        <f t="shared" si="1"/>
        <v>220.66666666666666</v>
      </c>
      <c r="X15" s="19">
        <f t="shared" si="2"/>
        <v>477.33333333333331</v>
      </c>
      <c r="Y15" s="19">
        <v>100</v>
      </c>
      <c r="Z15" s="19">
        <v>270</v>
      </c>
      <c r="AA15" s="19">
        <v>430</v>
      </c>
      <c r="AB15" s="19">
        <v>255</v>
      </c>
      <c r="AC15" s="19">
        <v>255</v>
      </c>
      <c r="AD15" s="19">
        <f t="shared" ref="AD15:AE17" si="11">(Z15+AB15)/2</f>
        <v>262.5</v>
      </c>
      <c r="AE15" s="19">
        <f t="shared" si="11"/>
        <v>342.5</v>
      </c>
      <c r="AF15" s="19">
        <v>100</v>
      </c>
      <c r="AG15" s="19" t="s">
        <v>16</v>
      </c>
      <c r="AH15" s="19" t="s">
        <v>16</v>
      </c>
      <c r="AI15" s="19">
        <v>0</v>
      </c>
      <c r="AJ15" s="24"/>
      <c r="AK15" s="24"/>
    </row>
    <row r="16" spans="1:37" ht="15.75" customHeight="1">
      <c r="A16" s="17">
        <v>11</v>
      </c>
      <c r="B16" s="18" t="s">
        <v>26</v>
      </c>
      <c r="C16" s="19">
        <v>171.4</v>
      </c>
      <c r="D16" s="19">
        <v>714.26</v>
      </c>
      <c r="E16" s="19">
        <v>149.97999999999999</v>
      </c>
      <c r="F16" s="19">
        <v>449.98</v>
      </c>
      <c r="G16" s="19">
        <f t="shared" si="0"/>
        <v>160.69</v>
      </c>
      <c r="H16" s="19">
        <f t="shared" si="0"/>
        <v>582.12</v>
      </c>
      <c r="I16" s="19">
        <v>100</v>
      </c>
      <c r="J16" s="19">
        <v>530</v>
      </c>
      <c r="K16" s="19">
        <v>764</v>
      </c>
      <c r="L16" s="19"/>
      <c r="M16" s="19"/>
      <c r="N16" s="19">
        <f t="shared" si="4"/>
        <v>530</v>
      </c>
      <c r="O16" s="19">
        <f t="shared" si="5"/>
        <v>764</v>
      </c>
      <c r="P16" s="19">
        <v>100</v>
      </c>
      <c r="Q16" s="19">
        <v>358</v>
      </c>
      <c r="R16" s="19">
        <v>524</v>
      </c>
      <c r="S16" s="19">
        <v>292</v>
      </c>
      <c r="T16" s="19">
        <v>486</v>
      </c>
      <c r="U16" s="19">
        <v>400</v>
      </c>
      <c r="V16" s="19">
        <v>550</v>
      </c>
      <c r="W16" s="19">
        <f t="shared" ref="W16" si="12">(Q16+S16+U16)/3</f>
        <v>350</v>
      </c>
      <c r="X16" s="19">
        <f t="shared" ref="X16" si="13">(R16+T16+V16)/3</f>
        <v>520</v>
      </c>
      <c r="Y16" s="19">
        <v>100</v>
      </c>
      <c r="Z16" s="19">
        <v>340</v>
      </c>
      <c r="AA16" s="19">
        <v>490</v>
      </c>
      <c r="AB16" s="19">
        <v>357.14</v>
      </c>
      <c r="AC16" s="19">
        <v>357.14</v>
      </c>
      <c r="AD16" s="19">
        <f t="shared" si="11"/>
        <v>348.57</v>
      </c>
      <c r="AE16" s="19">
        <f t="shared" si="11"/>
        <v>423.57</v>
      </c>
      <c r="AF16" s="19">
        <v>100</v>
      </c>
      <c r="AG16" s="19" t="s">
        <v>16</v>
      </c>
      <c r="AH16" s="19" t="s">
        <v>16</v>
      </c>
      <c r="AI16" s="19">
        <v>0</v>
      </c>
      <c r="AJ16" s="24"/>
      <c r="AK16" s="24"/>
    </row>
    <row r="17" spans="1:37">
      <c r="A17" s="17">
        <v>12</v>
      </c>
      <c r="B17" s="18" t="s">
        <v>27</v>
      </c>
      <c r="C17" s="19">
        <v>364.95</v>
      </c>
      <c r="D17" s="19">
        <v>1799.97</v>
      </c>
      <c r="E17" s="19">
        <v>366.63</v>
      </c>
      <c r="F17" s="19">
        <v>533.29999999999995</v>
      </c>
      <c r="G17" s="19">
        <f t="shared" si="0"/>
        <v>365.78999999999996</v>
      </c>
      <c r="H17" s="19">
        <f t="shared" si="0"/>
        <v>1166.635</v>
      </c>
      <c r="I17" s="19">
        <v>100</v>
      </c>
      <c r="J17" s="19">
        <v>880</v>
      </c>
      <c r="K17" s="19">
        <v>1200</v>
      </c>
      <c r="L17" s="19"/>
      <c r="M17" s="19"/>
      <c r="N17" s="19">
        <f t="shared" si="4"/>
        <v>880</v>
      </c>
      <c r="O17" s="19">
        <f t="shared" si="5"/>
        <v>1200</v>
      </c>
      <c r="P17" s="19">
        <v>100</v>
      </c>
      <c r="Q17" s="19">
        <v>763.33</v>
      </c>
      <c r="R17" s="19">
        <v>871.43</v>
      </c>
      <c r="S17" s="19">
        <v>520</v>
      </c>
      <c r="T17" s="19">
        <v>856</v>
      </c>
      <c r="U17" s="19">
        <v>0</v>
      </c>
      <c r="V17" s="19">
        <v>0</v>
      </c>
      <c r="W17" s="19">
        <f>(Q17+S17+U17)/2</f>
        <v>641.66499999999996</v>
      </c>
      <c r="X17" s="19">
        <f>(R17+T17+V17)/2</f>
        <v>863.71499999999992</v>
      </c>
      <c r="Y17" s="19">
        <v>66.67</v>
      </c>
      <c r="Z17" s="19">
        <v>1100</v>
      </c>
      <c r="AA17" s="19">
        <v>1200</v>
      </c>
      <c r="AB17" s="19">
        <v>414.29</v>
      </c>
      <c r="AC17" s="19">
        <v>414.29</v>
      </c>
      <c r="AD17" s="19">
        <f t="shared" si="11"/>
        <v>757.14499999999998</v>
      </c>
      <c r="AE17" s="19">
        <f t="shared" si="11"/>
        <v>807.14499999999998</v>
      </c>
      <c r="AF17" s="19">
        <v>100</v>
      </c>
      <c r="AG17" s="19" t="s">
        <v>16</v>
      </c>
      <c r="AH17" s="19" t="s">
        <v>16</v>
      </c>
      <c r="AI17" s="19">
        <v>0</v>
      </c>
      <c r="AJ17" s="24"/>
      <c r="AK17" s="24"/>
    </row>
    <row r="18" spans="1:37" ht="15.75" customHeight="1">
      <c r="A18" s="17">
        <v>13</v>
      </c>
      <c r="B18" s="18" t="s">
        <v>28</v>
      </c>
      <c r="C18" s="19">
        <v>999.96</v>
      </c>
      <c r="D18" s="19">
        <v>1599.96</v>
      </c>
      <c r="E18" s="19">
        <v>0</v>
      </c>
      <c r="F18" s="19">
        <v>0</v>
      </c>
      <c r="G18" s="19">
        <f>C18</f>
        <v>999.96</v>
      </c>
      <c r="H18" s="19">
        <f>D18</f>
        <v>1599.96</v>
      </c>
      <c r="I18" s="19">
        <v>50</v>
      </c>
      <c r="J18" s="19">
        <v>0</v>
      </c>
      <c r="K18" s="19">
        <v>0</v>
      </c>
      <c r="L18" s="19"/>
      <c r="M18" s="19"/>
      <c r="N18" s="19">
        <f t="shared" si="4"/>
        <v>0</v>
      </c>
      <c r="O18" s="19">
        <f t="shared" si="5"/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>Q18</f>
        <v>0</v>
      </c>
      <c r="X18" s="19">
        <f>R18</f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f t="shared" si="9"/>
        <v>0</v>
      </c>
      <c r="AE18" s="19">
        <f t="shared" si="10"/>
        <v>0</v>
      </c>
      <c r="AF18" s="19">
        <v>0</v>
      </c>
      <c r="AG18" s="19" t="s">
        <v>16</v>
      </c>
      <c r="AH18" s="19" t="s">
        <v>16</v>
      </c>
      <c r="AI18" s="19">
        <v>0</v>
      </c>
      <c r="AJ18" s="24"/>
      <c r="AK18" s="24"/>
    </row>
    <row r="19" spans="1:37">
      <c r="A19" s="17">
        <v>14</v>
      </c>
      <c r="B19" s="18" t="s">
        <v>29</v>
      </c>
      <c r="C19" s="19">
        <v>249.99</v>
      </c>
      <c r="D19" s="19">
        <v>514.27</v>
      </c>
      <c r="E19" s="19">
        <v>0</v>
      </c>
      <c r="F19" s="19">
        <v>0</v>
      </c>
      <c r="G19" s="19">
        <f>C19</f>
        <v>249.99</v>
      </c>
      <c r="H19" s="19">
        <f>D19</f>
        <v>514.27</v>
      </c>
      <c r="I19" s="19">
        <v>50</v>
      </c>
      <c r="J19" s="19">
        <v>350</v>
      </c>
      <c r="K19" s="19">
        <v>380</v>
      </c>
      <c r="L19" s="19"/>
      <c r="M19" s="19"/>
      <c r="N19" s="19">
        <f t="shared" si="4"/>
        <v>350</v>
      </c>
      <c r="O19" s="19">
        <f t="shared" si="5"/>
        <v>380</v>
      </c>
      <c r="P19" s="19">
        <v>100</v>
      </c>
      <c r="Q19" s="19">
        <v>335</v>
      </c>
      <c r="R19" s="19">
        <v>385</v>
      </c>
      <c r="S19" s="19">
        <v>268</v>
      </c>
      <c r="T19" s="19">
        <v>325</v>
      </c>
      <c r="U19" s="19">
        <v>0</v>
      </c>
      <c r="V19" s="19">
        <v>0</v>
      </c>
      <c r="W19" s="19">
        <f>(Q19+S19+U19)/2</f>
        <v>301.5</v>
      </c>
      <c r="X19" s="19">
        <f>(R19+T19+V19)/2</f>
        <v>355</v>
      </c>
      <c r="Y19" s="19">
        <v>66.67</v>
      </c>
      <c r="Z19" s="19">
        <v>0</v>
      </c>
      <c r="AA19" s="19">
        <v>0</v>
      </c>
      <c r="AB19" s="19">
        <v>0</v>
      </c>
      <c r="AC19" s="19">
        <v>0</v>
      </c>
      <c r="AD19" s="19">
        <f t="shared" si="9"/>
        <v>0</v>
      </c>
      <c r="AE19" s="19">
        <f t="shared" si="10"/>
        <v>0</v>
      </c>
      <c r="AF19" s="19">
        <v>0</v>
      </c>
      <c r="AG19" s="19" t="s">
        <v>16</v>
      </c>
      <c r="AH19" s="19" t="s">
        <v>16</v>
      </c>
      <c r="AI19" s="19">
        <v>0</v>
      </c>
      <c r="AJ19" s="24"/>
      <c r="AK19" s="24"/>
    </row>
    <row r="20" spans="1:37">
      <c r="A20" s="17">
        <v>15</v>
      </c>
      <c r="B20" s="18" t="s">
        <v>30</v>
      </c>
      <c r="C20" s="19">
        <v>131.99</v>
      </c>
      <c r="D20" s="19">
        <v>179.99</v>
      </c>
      <c r="E20" s="19">
        <v>132.99</v>
      </c>
      <c r="F20" s="19">
        <v>145.99</v>
      </c>
      <c r="G20" s="19">
        <f t="shared" si="0"/>
        <v>132.49</v>
      </c>
      <c r="H20" s="19">
        <f t="shared" si="0"/>
        <v>162.99</v>
      </c>
      <c r="I20" s="19">
        <v>100</v>
      </c>
      <c r="J20" s="19">
        <v>260</v>
      </c>
      <c r="K20" s="19">
        <v>260</v>
      </c>
      <c r="L20" s="19"/>
      <c r="M20" s="19"/>
      <c r="N20" s="19">
        <f t="shared" si="4"/>
        <v>260</v>
      </c>
      <c r="O20" s="19">
        <f t="shared" si="5"/>
        <v>260</v>
      </c>
      <c r="P20" s="19">
        <v>100</v>
      </c>
      <c r="Q20" s="19">
        <v>182</v>
      </c>
      <c r="R20" s="19">
        <v>233</v>
      </c>
      <c r="S20" s="19">
        <v>276</v>
      </c>
      <c r="T20" s="19">
        <v>276</v>
      </c>
      <c r="U20" s="19">
        <v>140</v>
      </c>
      <c r="V20" s="19">
        <v>250</v>
      </c>
      <c r="W20" s="19">
        <f>(Q20+S20+U20)/3</f>
        <v>199.33333333333334</v>
      </c>
      <c r="X20" s="19">
        <f t="shared" ref="X20" si="14">(R20+T20+V20)/3</f>
        <v>253</v>
      </c>
      <c r="Y20" s="19">
        <v>100</v>
      </c>
      <c r="Z20" s="19">
        <v>260</v>
      </c>
      <c r="AA20" s="19">
        <v>260</v>
      </c>
      <c r="AB20" s="19">
        <v>175</v>
      </c>
      <c r="AC20" s="19">
        <v>175</v>
      </c>
      <c r="AD20" s="19">
        <f t="shared" ref="AD20:AE23" si="15">(Z20+AB20)/2</f>
        <v>217.5</v>
      </c>
      <c r="AE20" s="19">
        <f t="shared" si="15"/>
        <v>217.5</v>
      </c>
      <c r="AF20" s="19">
        <v>100</v>
      </c>
      <c r="AG20" s="19" t="s">
        <v>16</v>
      </c>
      <c r="AH20" s="19" t="s">
        <v>16</v>
      </c>
      <c r="AI20" s="19">
        <v>0</v>
      </c>
      <c r="AJ20" s="24"/>
      <c r="AK20" s="24"/>
    </row>
    <row r="21" spans="1:37">
      <c r="A21" s="17">
        <v>16</v>
      </c>
      <c r="B21" s="18" t="s">
        <v>31</v>
      </c>
      <c r="C21" s="19">
        <v>159.99</v>
      </c>
      <c r="D21" s="19">
        <v>569.99</v>
      </c>
      <c r="E21" s="19">
        <v>374.99</v>
      </c>
      <c r="F21" s="19">
        <v>599.98</v>
      </c>
      <c r="G21" s="19">
        <f t="shared" si="0"/>
        <v>267.49</v>
      </c>
      <c r="H21" s="19">
        <f t="shared" si="0"/>
        <v>584.98500000000001</v>
      </c>
      <c r="I21" s="19">
        <v>100</v>
      </c>
      <c r="J21" s="19">
        <v>110</v>
      </c>
      <c r="K21" s="19">
        <v>350</v>
      </c>
      <c r="L21" s="19"/>
      <c r="M21" s="19"/>
      <c r="N21" s="19">
        <f t="shared" si="4"/>
        <v>110</v>
      </c>
      <c r="O21" s="19">
        <f t="shared" si="5"/>
        <v>350</v>
      </c>
      <c r="P21" s="19">
        <v>100</v>
      </c>
      <c r="Q21" s="19">
        <v>97</v>
      </c>
      <c r="R21" s="19">
        <v>800</v>
      </c>
      <c r="S21" s="19">
        <v>98</v>
      </c>
      <c r="T21" s="19">
        <v>355</v>
      </c>
      <c r="U21" s="19">
        <v>100</v>
      </c>
      <c r="V21" s="19">
        <v>430</v>
      </c>
      <c r="W21" s="19">
        <f t="shared" ref="W21:W27" si="16">(Q21+S21+U21)/3</f>
        <v>98.333333333333329</v>
      </c>
      <c r="X21" s="19">
        <f t="shared" ref="X21:X27" si="17">(R21+T21+V21)/3</f>
        <v>528.33333333333337</v>
      </c>
      <c r="Y21" s="19">
        <v>100</v>
      </c>
      <c r="Z21" s="19">
        <v>115</v>
      </c>
      <c r="AA21" s="19">
        <v>370</v>
      </c>
      <c r="AB21" s="19">
        <v>85</v>
      </c>
      <c r="AC21" s="19">
        <v>315</v>
      </c>
      <c r="AD21" s="19">
        <f t="shared" si="15"/>
        <v>100</v>
      </c>
      <c r="AE21" s="19">
        <f t="shared" si="15"/>
        <v>342.5</v>
      </c>
      <c r="AF21" s="19">
        <v>100</v>
      </c>
      <c r="AG21" s="19" t="s">
        <v>16</v>
      </c>
      <c r="AH21" s="19" t="s">
        <v>16</v>
      </c>
      <c r="AI21" s="19">
        <v>0</v>
      </c>
      <c r="AJ21" s="24"/>
      <c r="AK21" s="24"/>
    </row>
    <row r="22" spans="1:37">
      <c r="A22" s="17">
        <v>17</v>
      </c>
      <c r="B22" s="18" t="s">
        <v>32</v>
      </c>
      <c r="C22" s="19">
        <v>799.95</v>
      </c>
      <c r="D22" s="19">
        <v>833.3</v>
      </c>
      <c r="E22" s="19">
        <v>633.6</v>
      </c>
      <c r="F22" s="19">
        <v>999.97</v>
      </c>
      <c r="G22" s="19">
        <f t="shared" si="0"/>
        <v>716.77500000000009</v>
      </c>
      <c r="H22" s="19">
        <f t="shared" si="0"/>
        <v>916.63499999999999</v>
      </c>
      <c r="I22" s="19">
        <v>100</v>
      </c>
      <c r="J22" s="19">
        <v>570</v>
      </c>
      <c r="K22" s="19">
        <v>640</v>
      </c>
      <c r="L22" s="19"/>
      <c r="M22" s="19"/>
      <c r="N22" s="19">
        <f t="shared" si="4"/>
        <v>570</v>
      </c>
      <c r="O22" s="19">
        <f t="shared" si="5"/>
        <v>640</v>
      </c>
      <c r="P22" s="19">
        <v>100</v>
      </c>
      <c r="Q22" s="19">
        <v>577</v>
      </c>
      <c r="R22" s="19">
        <v>577</v>
      </c>
      <c r="S22" s="19">
        <v>498</v>
      </c>
      <c r="T22" s="19">
        <v>498</v>
      </c>
      <c r="U22" s="19">
        <v>260</v>
      </c>
      <c r="V22" s="19">
        <v>500</v>
      </c>
      <c r="W22" s="19">
        <f>(Q22+U22+S22)/3</f>
        <v>445</v>
      </c>
      <c r="X22" s="19">
        <f>(R22+V22+T22)/3</f>
        <v>525</v>
      </c>
      <c r="Y22" s="19">
        <v>100</v>
      </c>
      <c r="Z22" s="19">
        <v>650</v>
      </c>
      <c r="AA22" s="19">
        <v>650</v>
      </c>
      <c r="AB22" s="19">
        <v>550</v>
      </c>
      <c r="AC22" s="19">
        <v>550</v>
      </c>
      <c r="AD22" s="19">
        <f t="shared" si="15"/>
        <v>600</v>
      </c>
      <c r="AE22" s="19">
        <f t="shared" si="15"/>
        <v>600</v>
      </c>
      <c r="AF22" s="19">
        <v>100</v>
      </c>
      <c r="AG22" s="19" t="s">
        <v>16</v>
      </c>
      <c r="AH22" s="19" t="s">
        <v>16</v>
      </c>
      <c r="AI22" s="19">
        <v>0</v>
      </c>
      <c r="AJ22" s="24"/>
      <c r="AK22" s="24"/>
    </row>
    <row r="23" spans="1:37">
      <c r="A23" s="17">
        <v>18</v>
      </c>
      <c r="B23" s="18" t="s">
        <v>33</v>
      </c>
      <c r="C23" s="19">
        <v>189.99</v>
      </c>
      <c r="D23" s="19">
        <v>499.98</v>
      </c>
      <c r="E23" s="19">
        <v>366.65</v>
      </c>
      <c r="F23" s="19">
        <v>599.98</v>
      </c>
      <c r="G23" s="19">
        <f t="shared" si="0"/>
        <v>278.32</v>
      </c>
      <c r="H23" s="19">
        <f t="shared" si="0"/>
        <v>549.98</v>
      </c>
      <c r="I23" s="19">
        <v>100</v>
      </c>
      <c r="J23" s="19">
        <v>230</v>
      </c>
      <c r="K23" s="19">
        <v>300</v>
      </c>
      <c r="L23" s="19"/>
      <c r="M23" s="19"/>
      <c r="N23" s="19">
        <f t="shared" si="4"/>
        <v>230</v>
      </c>
      <c r="O23" s="19">
        <f t="shared" si="5"/>
        <v>300</v>
      </c>
      <c r="P23" s="19">
        <v>100</v>
      </c>
      <c r="Q23" s="19">
        <v>195</v>
      </c>
      <c r="R23" s="19">
        <v>310</v>
      </c>
      <c r="S23" s="19">
        <v>250</v>
      </c>
      <c r="T23" s="19">
        <v>250</v>
      </c>
      <c r="U23" s="19">
        <v>260</v>
      </c>
      <c r="V23" s="19">
        <v>340</v>
      </c>
      <c r="W23" s="19">
        <f>(Q23+U23+S23)/3</f>
        <v>235</v>
      </c>
      <c r="X23" s="19">
        <f>(R23+V23+T23)/3</f>
        <v>300</v>
      </c>
      <c r="Y23" s="19">
        <v>100</v>
      </c>
      <c r="Z23" s="19">
        <v>260</v>
      </c>
      <c r="AA23" s="19">
        <v>260</v>
      </c>
      <c r="AB23" s="19">
        <v>325</v>
      </c>
      <c r="AC23" s="19">
        <v>325</v>
      </c>
      <c r="AD23" s="19">
        <f t="shared" si="15"/>
        <v>292.5</v>
      </c>
      <c r="AE23" s="19">
        <f t="shared" si="15"/>
        <v>292.5</v>
      </c>
      <c r="AF23" s="19">
        <v>100</v>
      </c>
      <c r="AG23" s="19" t="s">
        <v>16</v>
      </c>
      <c r="AH23" s="19" t="s">
        <v>16</v>
      </c>
      <c r="AI23" s="19">
        <v>0</v>
      </c>
      <c r="AJ23" s="24"/>
      <c r="AK23" s="24"/>
    </row>
    <row r="24" spans="1:37">
      <c r="A24" s="17">
        <v>19</v>
      </c>
      <c r="B24" s="18" t="s">
        <v>34</v>
      </c>
      <c r="C24" s="19">
        <v>69.989999999999995</v>
      </c>
      <c r="D24" s="19">
        <v>239.99</v>
      </c>
      <c r="E24" s="19">
        <v>101.99</v>
      </c>
      <c r="F24" s="19">
        <v>165.99</v>
      </c>
      <c r="G24" s="19">
        <f t="shared" si="0"/>
        <v>85.99</v>
      </c>
      <c r="H24" s="19">
        <f t="shared" si="0"/>
        <v>202.99</v>
      </c>
      <c r="I24" s="19">
        <v>100</v>
      </c>
      <c r="J24" s="19">
        <v>65</v>
      </c>
      <c r="K24" s="19">
        <v>180</v>
      </c>
      <c r="L24" s="19"/>
      <c r="M24" s="19"/>
      <c r="N24" s="19">
        <f t="shared" si="4"/>
        <v>65</v>
      </c>
      <c r="O24" s="19">
        <f t="shared" si="5"/>
        <v>180</v>
      </c>
      <c r="P24" s="19">
        <v>100</v>
      </c>
      <c r="Q24" s="19">
        <v>74</v>
      </c>
      <c r="R24" s="19">
        <v>205</v>
      </c>
      <c r="S24" s="19">
        <v>42</v>
      </c>
      <c r="T24" s="19">
        <v>120</v>
      </c>
      <c r="U24" s="19">
        <v>45</v>
      </c>
      <c r="V24" s="19">
        <v>130</v>
      </c>
      <c r="W24" s="19">
        <f t="shared" si="16"/>
        <v>53.666666666666664</v>
      </c>
      <c r="X24" s="19">
        <f t="shared" si="17"/>
        <v>151.66666666666666</v>
      </c>
      <c r="Y24" s="19">
        <v>100</v>
      </c>
      <c r="Z24" s="19">
        <v>50</v>
      </c>
      <c r="AA24" s="19">
        <v>185</v>
      </c>
      <c r="AB24" s="19">
        <v>75</v>
      </c>
      <c r="AC24" s="19">
        <v>162</v>
      </c>
      <c r="AD24" s="19">
        <f t="shared" ref="AD24:AE26" si="18">(Z24+AB24)/2</f>
        <v>62.5</v>
      </c>
      <c r="AE24" s="19">
        <f t="shared" si="18"/>
        <v>173.5</v>
      </c>
      <c r="AF24" s="19">
        <v>100</v>
      </c>
      <c r="AG24" s="19" t="s">
        <v>16</v>
      </c>
      <c r="AH24" s="19" t="s">
        <v>16</v>
      </c>
      <c r="AI24" s="19">
        <v>0</v>
      </c>
      <c r="AJ24" s="24"/>
      <c r="AK24" s="24"/>
    </row>
    <row r="25" spans="1:37" ht="18.75" customHeight="1">
      <c r="A25" s="17">
        <v>20</v>
      </c>
      <c r="B25" s="18" t="s">
        <v>35</v>
      </c>
      <c r="C25" s="19">
        <v>39.06</v>
      </c>
      <c r="D25" s="19">
        <v>101.18</v>
      </c>
      <c r="E25" s="19">
        <v>40.54</v>
      </c>
      <c r="F25" s="19">
        <v>94.26</v>
      </c>
      <c r="G25" s="19">
        <f t="shared" si="0"/>
        <v>39.799999999999997</v>
      </c>
      <c r="H25" s="19">
        <f t="shared" si="0"/>
        <v>97.72</v>
      </c>
      <c r="I25" s="19">
        <v>100</v>
      </c>
      <c r="J25" s="19">
        <v>72</v>
      </c>
      <c r="K25" s="19">
        <v>114</v>
      </c>
      <c r="L25" s="19"/>
      <c r="M25" s="19"/>
      <c r="N25" s="19">
        <f t="shared" si="4"/>
        <v>72</v>
      </c>
      <c r="O25" s="19">
        <f t="shared" si="5"/>
        <v>114</v>
      </c>
      <c r="P25" s="19">
        <v>100</v>
      </c>
      <c r="Q25" s="19">
        <v>88.57</v>
      </c>
      <c r="R25" s="19">
        <v>88.57</v>
      </c>
      <c r="S25" s="19">
        <v>91</v>
      </c>
      <c r="T25" s="19">
        <v>106</v>
      </c>
      <c r="U25" s="19">
        <v>94.29</v>
      </c>
      <c r="V25" s="19">
        <v>130</v>
      </c>
      <c r="W25" s="19">
        <f t="shared" si="16"/>
        <v>91.286666666666676</v>
      </c>
      <c r="X25" s="19">
        <f t="shared" si="17"/>
        <v>108.19</v>
      </c>
      <c r="Y25" s="19">
        <v>100</v>
      </c>
      <c r="Z25" s="19">
        <v>107.25</v>
      </c>
      <c r="AA25" s="19">
        <v>107.25</v>
      </c>
      <c r="AB25" s="19">
        <v>108.57</v>
      </c>
      <c r="AC25" s="19">
        <v>108.57</v>
      </c>
      <c r="AD25" s="19">
        <f t="shared" si="18"/>
        <v>107.91</v>
      </c>
      <c r="AE25" s="19">
        <f t="shared" si="18"/>
        <v>107.91</v>
      </c>
      <c r="AF25" s="19">
        <v>100</v>
      </c>
      <c r="AG25" s="19" t="s">
        <v>16</v>
      </c>
      <c r="AH25" s="19" t="s">
        <v>16</v>
      </c>
      <c r="AI25" s="19">
        <v>0</v>
      </c>
      <c r="AJ25" s="24"/>
      <c r="AK25" s="24"/>
    </row>
    <row r="26" spans="1:37" ht="15.75" customHeight="1">
      <c r="A26" s="17">
        <v>21</v>
      </c>
      <c r="B26" s="18" t="s">
        <v>36</v>
      </c>
      <c r="C26" s="19">
        <v>22.75</v>
      </c>
      <c r="D26" s="19">
        <v>55.37</v>
      </c>
      <c r="E26" s="19">
        <v>23.37</v>
      </c>
      <c r="F26" s="19">
        <v>50.75</v>
      </c>
      <c r="G26" s="19">
        <f t="shared" si="0"/>
        <v>23.060000000000002</v>
      </c>
      <c r="H26" s="19">
        <f t="shared" si="0"/>
        <v>53.06</v>
      </c>
      <c r="I26" s="19">
        <v>100</v>
      </c>
      <c r="J26" s="19">
        <v>62</v>
      </c>
      <c r="K26" s="19">
        <v>77</v>
      </c>
      <c r="L26" s="19"/>
      <c r="M26" s="19"/>
      <c r="N26" s="19">
        <f t="shared" si="4"/>
        <v>62</v>
      </c>
      <c r="O26" s="19">
        <f t="shared" si="5"/>
        <v>77</v>
      </c>
      <c r="P26" s="19">
        <v>100</v>
      </c>
      <c r="Q26" s="19">
        <v>53.33</v>
      </c>
      <c r="R26" s="19">
        <v>53.33</v>
      </c>
      <c r="S26" s="19">
        <v>56</v>
      </c>
      <c r="T26" s="19">
        <v>65</v>
      </c>
      <c r="U26" s="19">
        <v>55.38</v>
      </c>
      <c r="V26" s="19">
        <v>76.92</v>
      </c>
      <c r="W26" s="19">
        <f t="shared" si="16"/>
        <v>54.903333333333336</v>
      </c>
      <c r="X26" s="19">
        <f t="shared" si="17"/>
        <v>65.083333333333329</v>
      </c>
      <c r="Y26" s="19">
        <v>100</v>
      </c>
      <c r="Z26" s="19">
        <v>47.06</v>
      </c>
      <c r="AA26" s="19">
        <v>51.47</v>
      </c>
      <c r="AB26" s="19">
        <v>55.88</v>
      </c>
      <c r="AC26" s="19">
        <v>55.88</v>
      </c>
      <c r="AD26" s="19">
        <f t="shared" si="18"/>
        <v>51.47</v>
      </c>
      <c r="AE26" s="19">
        <f t="shared" si="18"/>
        <v>53.674999999999997</v>
      </c>
      <c r="AF26" s="19">
        <v>100</v>
      </c>
      <c r="AG26" s="19" t="s">
        <v>16</v>
      </c>
      <c r="AH26" s="19" t="s">
        <v>16</v>
      </c>
      <c r="AI26" s="19">
        <v>0</v>
      </c>
      <c r="AJ26" s="24"/>
      <c r="AK26" s="24"/>
    </row>
    <row r="27" spans="1:37" ht="16.5" customHeight="1">
      <c r="A27" s="17">
        <v>22</v>
      </c>
      <c r="B27" s="18" t="s">
        <v>37</v>
      </c>
      <c r="C27" s="19">
        <v>63.32</v>
      </c>
      <c r="D27" s="19">
        <v>98.91</v>
      </c>
      <c r="E27" s="19">
        <v>39.21</v>
      </c>
      <c r="F27" s="19">
        <v>69.989999999999995</v>
      </c>
      <c r="G27" s="19">
        <f t="shared" si="0"/>
        <v>51.265000000000001</v>
      </c>
      <c r="H27" s="19">
        <f t="shared" si="0"/>
        <v>84.449999999999989</v>
      </c>
      <c r="I27" s="19">
        <v>100</v>
      </c>
      <c r="J27" s="19">
        <v>91</v>
      </c>
      <c r="K27" s="19">
        <v>91</v>
      </c>
      <c r="L27" s="19"/>
      <c r="M27" s="19"/>
      <c r="N27" s="19">
        <f t="shared" si="4"/>
        <v>91</v>
      </c>
      <c r="O27" s="19">
        <f t="shared" si="5"/>
        <v>91</v>
      </c>
      <c r="P27" s="19">
        <v>100</v>
      </c>
      <c r="Q27" s="19">
        <v>62</v>
      </c>
      <c r="R27" s="19">
        <v>106</v>
      </c>
      <c r="S27" s="19">
        <v>58</v>
      </c>
      <c r="T27" s="19">
        <v>88</v>
      </c>
      <c r="U27" s="19">
        <v>70</v>
      </c>
      <c r="V27" s="19">
        <v>100</v>
      </c>
      <c r="W27" s="19">
        <f t="shared" si="16"/>
        <v>63.333333333333336</v>
      </c>
      <c r="X27" s="19">
        <f t="shared" si="17"/>
        <v>98</v>
      </c>
      <c r="Y27" s="19">
        <v>100</v>
      </c>
      <c r="Z27" s="19">
        <v>94.44</v>
      </c>
      <c r="AA27" s="19">
        <v>116.67</v>
      </c>
      <c r="AB27" s="19">
        <v>0</v>
      </c>
      <c r="AC27" s="19">
        <v>0</v>
      </c>
      <c r="AD27" s="19">
        <f>Z27</f>
        <v>94.44</v>
      </c>
      <c r="AE27" s="19">
        <f t="shared" si="10"/>
        <v>116.67</v>
      </c>
      <c r="AF27" s="19">
        <v>50</v>
      </c>
      <c r="AG27" s="19" t="s">
        <v>16</v>
      </c>
      <c r="AH27" s="19" t="s">
        <v>16</v>
      </c>
      <c r="AI27" s="19">
        <v>0</v>
      </c>
      <c r="AJ27" s="24"/>
      <c r="AK27" s="24"/>
    </row>
    <row r="28" spans="1:37" ht="15.75" customHeight="1">
      <c r="A28" s="17">
        <v>23</v>
      </c>
      <c r="B28" s="18" t="s">
        <v>38</v>
      </c>
      <c r="C28" s="19">
        <v>355.5</v>
      </c>
      <c r="D28" s="19">
        <v>749.95</v>
      </c>
      <c r="E28" s="19">
        <v>237.11699999999999</v>
      </c>
      <c r="F28" s="19">
        <v>719.95</v>
      </c>
      <c r="G28" s="19">
        <f t="shared" si="0"/>
        <v>296.30849999999998</v>
      </c>
      <c r="H28" s="19">
        <f t="shared" si="0"/>
        <v>734.95</v>
      </c>
      <c r="I28" s="19">
        <v>100</v>
      </c>
      <c r="J28" s="19">
        <v>310</v>
      </c>
      <c r="K28" s="19">
        <v>310</v>
      </c>
      <c r="L28" s="19"/>
      <c r="M28" s="19"/>
      <c r="N28" s="19">
        <f t="shared" si="4"/>
        <v>310</v>
      </c>
      <c r="O28" s="19">
        <f t="shared" si="5"/>
        <v>310</v>
      </c>
      <c r="P28" s="19">
        <v>100</v>
      </c>
      <c r="Q28" s="19">
        <v>0</v>
      </c>
      <c r="R28" s="19">
        <v>0</v>
      </c>
      <c r="S28" s="19">
        <v>266</v>
      </c>
      <c r="T28" s="19">
        <v>398</v>
      </c>
      <c r="U28" s="19">
        <v>0</v>
      </c>
      <c r="V28" s="19">
        <v>0</v>
      </c>
      <c r="W28" s="19">
        <f>(S28+U28)/1</f>
        <v>266</v>
      </c>
      <c r="X28" s="19">
        <f>(T28+V28)/1</f>
        <v>398</v>
      </c>
      <c r="Y28" s="19">
        <v>33.33</v>
      </c>
      <c r="Z28" s="19">
        <v>0</v>
      </c>
      <c r="AA28" s="19">
        <v>0</v>
      </c>
      <c r="AB28" s="19">
        <v>0</v>
      </c>
      <c r="AC28" s="19">
        <v>0</v>
      </c>
      <c r="AD28" s="19">
        <f t="shared" si="9"/>
        <v>0</v>
      </c>
      <c r="AE28" s="19">
        <f t="shared" si="10"/>
        <v>0</v>
      </c>
      <c r="AF28" s="19">
        <v>0</v>
      </c>
      <c r="AG28" s="19" t="s">
        <v>16</v>
      </c>
      <c r="AH28" s="19" t="s">
        <v>16</v>
      </c>
      <c r="AI28" s="19">
        <v>0</v>
      </c>
      <c r="AJ28" s="24"/>
      <c r="AK28" s="24"/>
    </row>
    <row r="29" spans="1:37">
      <c r="A29" s="17">
        <v>24</v>
      </c>
      <c r="B29" s="18" t="s">
        <v>39</v>
      </c>
      <c r="C29" s="19">
        <v>722.17</v>
      </c>
      <c r="D29" s="19">
        <v>1199.95</v>
      </c>
      <c r="E29" s="19">
        <v>542.16999999999996</v>
      </c>
      <c r="F29" s="19">
        <v>888.83</v>
      </c>
      <c r="G29" s="19">
        <f t="shared" si="0"/>
        <v>632.16999999999996</v>
      </c>
      <c r="H29" s="19">
        <f t="shared" si="0"/>
        <v>1044.3900000000001</v>
      </c>
      <c r="I29" s="19">
        <v>100</v>
      </c>
      <c r="J29" s="19">
        <v>631</v>
      </c>
      <c r="K29" s="19">
        <v>945</v>
      </c>
      <c r="L29" s="19"/>
      <c r="M29" s="19"/>
      <c r="N29" s="19">
        <f t="shared" si="4"/>
        <v>631</v>
      </c>
      <c r="O29" s="19">
        <f t="shared" si="5"/>
        <v>945</v>
      </c>
      <c r="P29" s="19">
        <v>100</v>
      </c>
      <c r="Q29" s="19">
        <v>422</v>
      </c>
      <c r="R29" s="19">
        <v>950</v>
      </c>
      <c r="S29" s="19">
        <v>650</v>
      </c>
      <c r="T29" s="19">
        <v>825</v>
      </c>
      <c r="U29" s="19">
        <v>400</v>
      </c>
      <c r="V29" s="19">
        <v>700</v>
      </c>
      <c r="W29" s="19">
        <f>(Q29+U29+S29)/3</f>
        <v>490.66666666666669</v>
      </c>
      <c r="X29" s="19">
        <f>(R29+V29+T29)/3</f>
        <v>825</v>
      </c>
      <c r="Y29" s="19">
        <v>100</v>
      </c>
      <c r="Z29" s="19">
        <v>850</v>
      </c>
      <c r="AA29" s="19">
        <v>900</v>
      </c>
      <c r="AB29" s="19">
        <v>0</v>
      </c>
      <c r="AC29" s="19">
        <v>0</v>
      </c>
      <c r="AD29" s="19">
        <f t="shared" si="9"/>
        <v>850</v>
      </c>
      <c r="AE29" s="19">
        <f t="shared" si="10"/>
        <v>900</v>
      </c>
      <c r="AF29" s="19">
        <v>50</v>
      </c>
      <c r="AG29" s="19" t="s">
        <v>16</v>
      </c>
      <c r="AH29" s="19" t="s">
        <v>16</v>
      </c>
      <c r="AI29" s="19">
        <v>0</v>
      </c>
      <c r="AJ29" s="24"/>
      <c r="AK29" s="24"/>
    </row>
    <row r="30" spans="1:37" ht="15.75" customHeight="1">
      <c r="A30" s="17">
        <v>25</v>
      </c>
      <c r="B30" s="18" t="s">
        <v>40</v>
      </c>
      <c r="C30" s="19">
        <v>44.99</v>
      </c>
      <c r="D30" s="19">
        <v>86.01</v>
      </c>
      <c r="E30" s="19">
        <v>79.56</v>
      </c>
      <c r="F30" s="19">
        <v>91.39</v>
      </c>
      <c r="G30" s="19">
        <f>(C30+E30)/2</f>
        <v>62.275000000000006</v>
      </c>
      <c r="H30" s="19">
        <f>(D30+F30)/2</f>
        <v>88.7</v>
      </c>
      <c r="I30" s="19">
        <v>100</v>
      </c>
      <c r="J30" s="19">
        <v>91.4</v>
      </c>
      <c r="K30" s="19">
        <v>91.4</v>
      </c>
      <c r="L30" s="19"/>
      <c r="M30" s="19"/>
      <c r="N30" s="19">
        <f t="shared" si="4"/>
        <v>91.4</v>
      </c>
      <c r="O30" s="19">
        <f t="shared" si="5"/>
        <v>91.4</v>
      </c>
      <c r="P30" s="19">
        <v>100</v>
      </c>
      <c r="Q30" s="19">
        <v>82.22</v>
      </c>
      <c r="R30" s="19">
        <v>82.22</v>
      </c>
      <c r="S30" s="19">
        <v>73</v>
      </c>
      <c r="T30" s="19">
        <v>73</v>
      </c>
      <c r="U30" s="19">
        <v>65</v>
      </c>
      <c r="V30" s="19">
        <v>120</v>
      </c>
      <c r="W30" s="19">
        <f>(S30+U30+Q30)/3</f>
        <v>73.406666666666666</v>
      </c>
      <c r="X30" s="19">
        <f>(T30+V30+R30)/3</f>
        <v>91.740000000000009</v>
      </c>
      <c r="Y30" s="19">
        <v>100</v>
      </c>
      <c r="Z30" s="19">
        <v>95</v>
      </c>
      <c r="AA30" s="19">
        <v>95</v>
      </c>
      <c r="AB30" s="19">
        <v>0</v>
      </c>
      <c r="AC30" s="19">
        <v>0</v>
      </c>
      <c r="AD30" s="19">
        <f t="shared" si="9"/>
        <v>95</v>
      </c>
      <c r="AE30" s="19">
        <f t="shared" si="10"/>
        <v>95</v>
      </c>
      <c r="AF30" s="19">
        <v>50</v>
      </c>
      <c r="AG30" s="19" t="s">
        <v>16</v>
      </c>
      <c r="AH30" s="19" t="s">
        <v>16</v>
      </c>
      <c r="AI30" s="19">
        <v>0</v>
      </c>
      <c r="AJ30" s="24"/>
      <c r="AK30" s="24"/>
    </row>
    <row r="31" spans="1:37">
      <c r="A31" s="17">
        <v>26</v>
      </c>
      <c r="B31" s="18" t="s">
        <v>41</v>
      </c>
      <c r="C31" s="19">
        <v>213.3</v>
      </c>
      <c r="D31" s="19">
        <v>299.97000000000003</v>
      </c>
      <c r="E31" s="19">
        <v>259.97000000000003</v>
      </c>
      <c r="F31" s="19">
        <v>249.97</v>
      </c>
      <c r="G31" s="19">
        <f t="shared" si="0"/>
        <v>236.63500000000002</v>
      </c>
      <c r="H31" s="19">
        <f t="shared" si="0"/>
        <v>274.97000000000003</v>
      </c>
      <c r="I31" s="19">
        <v>100</v>
      </c>
      <c r="J31" s="19">
        <v>366.67</v>
      </c>
      <c r="K31" s="19">
        <v>366.67</v>
      </c>
      <c r="L31" s="19"/>
      <c r="M31" s="19"/>
      <c r="N31" s="19">
        <f t="shared" si="4"/>
        <v>366.67</v>
      </c>
      <c r="O31" s="19">
        <f t="shared" si="5"/>
        <v>366.67</v>
      </c>
      <c r="P31" s="19">
        <v>100</v>
      </c>
      <c r="Q31" s="19">
        <v>0</v>
      </c>
      <c r="R31" s="19">
        <v>0</v>
      </c>
      <c r="S31" s="19">
        <v>188</v>
      </c>
      <c r="T31" s="19">
        <v>260</v>
      </c>
      <c r="U31" s="19">
        <v>220</v>
      </c>
      <c r="V31" s="19">
        <v>300</v>
      </c>
      <c r="W31" s="19">
        <f>(Q31+S31+U31)/2</f>
        <v>204</v>
      </c>
      <c r="X31" s="19">
        <f>(R31+T31+V31)/2</f>
        <v>280</v>
      </c>
      <c r="Y31" s="19">
        <v>66.67</v>
      </c>
      <c r="Z31" s="19">
        <v>337.5</v>
      </c>
      <c r="AA31" s="19">
        <v>337.5</v>
      </c>
      <c r="AB31" s="19">
        <v>0</v>
      </c>
      <c r="AC31" s="19">
        <v>0</v>
      </c>
      <c r="AD31" s="19">
        <f t="shared" si="9"/>
        <v>337.5</v>
      </c>
      <c r="AE31" s="19">
        <f t="shared" si="10"/>
        <v>337.5</v>
      </c>
      <c r="AF31" s="19">
        <v>50</v>
      </c>
      <c r="AG31" s="19" t="s">
        <v>16</v>
      </c>
      <c r="AH31" s="19" t="s">
        <v>16</v>
      </c>
      <c r="AI31" s="19">
        <v>0</v>
      </c>
      <c r="AJ31" s="24"/>
      <c r="AK31" s="24"/>
    </row>
    <row r="32" spans="1:37" ht="15.75" customHeight="1">
      <c r="A32" s="17">
        <v>27</v>
      </c>
      <c r="B32" s="18" t="s">
        <v>42</v>
      </c>
      <c r="C32" s="19">
        <v>499.9</v>
      </c>
      <c r="D32" s="19">
        <v>1199.95</v>
      </c>
      <c r="E32" s="19">
        <v>349.99</v>
      </c>
      <c r="F32" s="19">
        <v>699.99</v>
      </c>
      <c r="G32" s="19">
        <f t="shared" si="0"/>
        <v>424.94499999999999</v>
      </c>
      <c r="H32" s="19">
        <f t="shared" si="0"/>
        <v>949.97</v>
      </c>
      <c r="I32" s="19">
        <v>100</v>
      </c>
      <c r="J32" s="19">
        <v>550</v>
      </c>
      <c r="K32" s="19">
        <v>780</v>
      </c>
      <c r="L32" s="19"/>
      <c r="M32" s="19"/>
      <c r="N32" s="19">
        <f t="shared" si="4"/>
        <v>550</v>
      </c>
      <c r="O32" s="19">
        <f t="shared" si="5"/>
        <v>780</v>
      </c>
      <c r="P32" s="19">
        <v>100</v>
      </c>
      <c r="Q32" s="19">
        <v>638</v>
      </c>
      <c r="R32" s="19">
        <v>943</v>
      </c>
      <c r="S32" s="19">
        <v>695</v>
      </c>
      <c r="T32" s="19">
        <v>703</v>
      </c>
      <c r="U32" s="19">
        <v>500</v>
      </c>
      <c r="V32" s="19">
        <v>500</v>
      </c>
      <c r="W32" s="19">
        <f>(Q32+S32+U32)/3</f>
        <v>611</v>
      </c>
      <c r="X32" s="19">
        <f>(R32+T32+V32)/3</f>
        <v>715.33333333333337</v>
      </c>
      <c r="Y32" s="19">
        <v>100</v>
      </c>
      <c r="Z32" s="19">
        <v>720</v>
      </c>
      <c r="AA32" s="19">
        <v>720</v>
      </c>
      <c r="AB32" s="19">
        <v>0</v>
      </c>
      <c r="AC32" s="19">
        <v>0</v>
      </c>
      <c r="AD32" s="19">
        <f t="shared" si="9"/>
        <v>720</v>
      </c>
      <c r="AE32" s="19">
        <f t="shared" si="10"/>
        <v>720</v>
      </c>
      <c r="AF32" s="19">
        <v>50</v>
      </c>
      <c r="AG32" s="19" t="s">
        <v>16</v>
      </c>
      <c r="AH32" s="19" t="s">
        <v>16</v>
      </c>
      <c r="AI32" s="19">
        <v>0</v>
      </c>
      <c r="AJ32" s="24"/>
      <c r="AK32" s="24"/>
    </row>
    <row r="33" spans="1:37">
      <c r="A33" s="17">
        <v>28</v>
      </c>
      <c r="B33" s="18" t="s">
        <v>43</v>
      </c>
      <c r="C33" s="19">
        <v>22.99</v>
      </c>
      <c r="D33" s="19">
        <v>69.989999999999995</v>
      </c>
      <c r="E33" s="19">
        <v>20.49</v>
      </c>
      <c r="F33" s="19">
        <v>23.99</v>
      </c>
      <c r="G33" s="19">
        <f t="shared" si="0"/>
        <v>21.74</v>
      </c>
      <c r="H33" s="19">
        <f t="shared" si="0"/>
        <v>46.989999999999995</v>
      </c>
      <c r="I33" s="19">
        <v>100</v>
      </c>
      <c r="J33" s="19">
        <v>35</v>
      </c>
      <c r="K33" s="19">
        <v>35</v>
      </c>
      <c r="L33" s="19"/>
      <c r="M33" s="19"/>
      <c r="N33" s="19">
        <f t="shared" si="4"/>
        <v>35</v>
      </c>
      <c r="O33" s="19">
        <f t="shared" si="5"/>
        <v>35</v>
      </c>
      <c r="P33" s="19">
        <v>100</v>
      </c>
      <c r="Q33" s="19">
        <v>28</v>
      </c>
      <c r="R33" s="19">
        <v>28</v>
      </c>
      <c r="S33" s="19">
        <v>30</v>
      </c>
      <c r="T33" s="19">
        <v>30</v>
      </c>
      <c r="U33" s="19">
        <v>30</v>
      </c>
      <c r="V33" s="19">
        <v>30</v>
      </c>
      <c r="W33" s="19">
        <f t="shared" ref="W33" si="19">(Q33+S33+U33)/3</f>
        <v>29.333333333333332</v>
      </c>
      <c r="X33" s="19">
        <f t="shared" ref="X33" si="20">(R33+T33+V33)/3</f>
        <v>29.333333333333332</v>
      </c>
      <c r="Y33" s="19">
        <v>100</v>
      </c>
      <c r="Z33" s="19">
        <v>33</v>
      </c>
      <c r="AA33" s="19">
        <v>33</v>
      </c>
      <c r="AB33" s="19">
        <v>30</v>
      </c>
      <c r="AC33" s="19">
        <v>30</v>
      </c>
      <c r="AD33" s="19">
        <f t="shared" ref="AD33:AE36" si="21">(Z33+AB33)/2</f>
        <v>31.5</v>
      </c>
      <c r="AE33" s="19">
        <f t="shared" si="21"/>
        <v>31.5</v>
      </c>
      <c r="AF33" s="19">
        <v>100</v>
      </c>
      <c r="AG33" s="19" t="s">
        <v>16</v>
      </c>
      <c r="AH33" s="19" t="s">
        <v>16</v>
      </c>
      <c r="AI33" s="19">
        <v>0</v>
      </c>
      <c r="AJ33" s="24"/>
      <c r="AK33" s="24"/>
    </row>
    <row r="34" spans="1:37">
      <c r="A34" s="17">
        <v>29</v>
      </c>
      <c r="B34" s="18" t="s">
        <v>44</v>
      </c>
      <c r="C34" s="19">
        <v>26.99</v>
      </c>
      <c r="D34" s="19">
        <v>40.090000000000003</v>
      </c>
      <c r="E34" s="19">
        <v>30.99</v>
      </c>
      <c r="F34" s="19">
        <v>30.99</v>
      </c>
      <c r="G34" s="19">
        <f t="shared" si="0"/>
        <v>28.99</v>
      </c>
      <c r="H34" s="19">
        <f t="shared" si="0"/>
        <v>35.54</v>
      </c>
      <c r="I34" s="19">
        <v>100</v>
      </c>
      <c r="J34" s="19">
        <v>38</v>
      </c>
      <c r="K34" s="19">
        <v>38</v>
      </c>
      <c r="L34" s="19"/>
      <c r="M34" s="19"/>
      <c r="N34" s="19">
        <f t="shared" si="4"/>
        <v>38</v>
      </c>
      <c r="O34" s="19">
        <f t="shared" si="5"/>
        <v>38</v>
      </c>
      <c r="P34" s="19">
        <v>100</v>
      </c>
      <c r="Q34" s="19">
        <v>42</v>
      </c>
      <c r="R34" s="19">
        <v>42</v>
      </c>
      <c r="S34" s="19">
        <v>29</v>
      </c>
      <c r="T34" s="19">
        <v>29</v>
      </c>
      <c r="U34" s="19">
        <v>40</v>
      </c>
      <c r="V34" s="19">
        <v>40</v>
      </c>
      <c r="W34" s="19">
        <f t="shared" ref="W34:W38" si="22">(Q34+S34+U34)/3</f>
        <v>37</v>
      </c>
      <c r="X34" s="19">
        <f t="shared" ref="X34" si="23">(R34+T34+V34)/3</f>
        <v>37</v>
      </c>
      <c r="Y34" s="19">
        <v>100</v>
      </c>
      <c r="Z34" s="19">
        <v>40</v>
      </c>
      <c r="AA34" s="19">
        <v>40</v>
      </c>
      <c r="AB34" s="19">
        <v>30</v>
      </c>
      <c r="AC34" s="19">
        <v>30</v>
      </c>
      <c r="AD34" s="19">
        <f t="shared" si="21"/>
        <v>35</v>
      </c>
      <c r="AE34" s="19">
        <f t="shared" si="21"/>
        <v>35</v>
      </c>
      <c r="AF34" s="19">
        <v>100</v>
      </c>
      <c r="AG34" s="19" t="s">
        <v>16</v>
      </c>
      <c r="AH34" s="19" t="s">
        <v>16</v>
      </c>
      <c r="AI34" s="19">
        <v>0</v>
      </c>
      <c r="AJ34" s="24"/>
      <c r="AK34" s="24"/>
    </row>
    <row r="35" spans="1:37">
      <c r="A35" s="17">
        <v>30</v>
      </c>
      <c r="B35" s="18" t="s">
        <v>45</v>
      </c>
      <c r="C35" s="19">
        <v>18.989999999999998</v>
      </c>
      <c r="D35" s="19">
        <v>41.99</v>
      </c>
      <c r="E35" s="19">
        <v>19.489999999999998</v>
      </c>
      <c r="F35" s="19">
        <v>19.489999999999998</v>
      </c>
      <c r="G35" s="19">
        <f t="shared" si="0"/>
        <v>19.239999999999998</v>
      </c>
      <c r="H35" s="19">
        <f t="shared" si="0"/>
        <v>30.740000000000002</v>
      </c>
      <c r="I35" s="19">
        <v>100</v>
      </c>
      <c r="J35" s="19">
        <v>24.5</v>
      </c>
      <c r="K35" s="19">
        <v>24.5</v>
      </c>
      <c r="L35" s="19"/>
      <c r="M35" s="19"/>
      <c r="N35" s="19">
        <f t="shared" si="4"/>
        <v>24.5</v>
      </c>
      <c r="O35" s="19">
        <f t="shared" si="5"/>
        <v>24.5</v>
      </c>
      <c r="P35" s="19">
        <v>100</v>
      </c>
      <c r="Q35" s="19">
        <v>23</v>
      </c>
      <c r="R35" s="19">
        <v>23</v>
      </c>
      <c r="S35" s="19">
        <v>25</v>
      </c>
      <c r="T35" s="19">
        <v>25</v>
      </c>
      <c r="U35" s="19">
        <v>20</v>
      </c>
      <c r="V35" s="19">
        <v>20</v>
      </c>
      <c r="W35" s="19">
        <f>(Q35+S35+U35)/3</f>
        <v>22.666666666666668</v>
      </c>
      <c r="X35" s="19">
        <f>(R35+T35+V35)/3</f>
        <v>22.666666666666668</v>
      </c>
      <c r="Y35" s="19">
        <v>100</v>
      </c>
      <c r="Z35" s="19">
        <v>25</v>
      </c>
      <c r="AA35" s="19">
        <v>25</v>
      </c>
      <c r="AB35" s="19">
        <v>16</v>
      </c>
      <c r="AC35" s="19">
        <v>16</v>
      </c>
      <c r="AD35" s="19">
        <f t="shared" si="21"/>
        <v>20.5</v>
      </c>
      <c r="AE35" s="19">
        <f t="shared" si="21"/>
        <v>20.5</v>
      </c>
      <c r="AF35" s="19">
        <v>100</v>
      </c>
      <c r="AG35" s="19" t="s">
        <v>16</v>
      </c>
      <c r="AH35" s="19" t="s">
        <v>16</v>
      </c>
      <c r="AI35" s="19">
        <v>0</v>
      </c>
      <c r="AJ35" s="24"/>
      <c r="AK35" s="24"/>
    </row>
    <row r="36" spans="1:37">
      <c r="A36" s="17">
        <v>31</v>
      </c>
      <c r="B36" s="18" t="s">
        <v>46</v>
      </c>
      <c r="C36" s="19">
        <v>25.99</v>
      </c>
      <c r="D36" s="19">
        <v>56.89</v>
      </c>
      <c r="E36" s="19">
        <v>16.989999999999998</v>
      </c>
      <c r="F36" s="19">
        <v>16.989999999999998</v>
      </c>
      <c r="G36" s="19">
        <f t="shared" si="0"/>
        <v>21.49</v>
      </c>
      <c r="H36" s="19">
        <f t="shared" si="0"/>
        <v>36.94</v>
      </c>
      <c r="I36" s="19">
        <v>100</v>
      </c>
      <c r="J36" s="19">
        <v>39</v>
      </c>
      <c r="K36" s="19">
        <v>39</v>
      </c>
      <c r="L36" s="19"/>
      <c r="M36" s="19"/>
      <c r="N36" s="19">
        <f t="shared" si="4"/>
        <v>39</v>
      </c>
      <c r="O36" s="19">
        <f t="shared" si="5"/>
        <v>39</v>
      </c>
      <c r="P36" s="19">
        <v>100</v>
      </c>
      <c r="Q36" s="19">
        <v>52</v>
      </c>
      <c r="R36" s="19">
        <v>52</v>
      </c>
      <c r="S36" s="19">
        <v>52</v>
      </c>
      <c r="T36" s="19">
        <v>52</v>
      </c>
      <c r="U36" s="19">
        <v>45</v>
      </c>
      <c r="V36" s="19">
        <v>45</v>
      </c>
      <c r="W36" s="19">
        <f t="shared" ref="W36" si="24">(Q36+S36+U36)/3</f>
        <v>49.666666666666664</v>
      </c>
      <c r="X36" s="19">
        <f t="shared" ref="X36" si="25">(R36+T36+V36)/3</f>
        <v>49.666666666666664</v>
      </c>
      <c r="Y36" s="19">
        <v>100</v>
      </c>
      <c r="Z36" s="19">
        <v>45</v>
      </c>
      <c r="AA36" s="19">
        <v>45</v>
      </c>
      <c r="AB36" s="19">
        <v>35</v>
      </c>
      <c r="AC36" s="19">
        <v>35</v>
      </c>
      <c r="AD36" s="19">
        <f t="shared" si="21"/>
        <v>40</v>
      </c>
      <c r="AE36" s="19">
        <f t="shared" si="21"/>
        <v>40</v>
      </c>
      <c r="AF36" s="19">
        <v>100</v>
      </c>
      <c r="AG36" s="19" t="s">
        <v>16</v>
      </c>
      <c r="AH36" s="19" t="s">
        <v>16</v>
      </c>
      <c r="AI36" s="19">
        <v>0</v>
      </c>
      <c r="AJ36" s="24"/>
      <c r="AK36" s="24"/>
    </row>
    <row r="37" spans="1:37">
      <c r="A37" s="17">
        <v>32</v>
      </c>
      <c r="B37" s="18" t="s">
        <v>47</v>
      </c>
      <c r="C37" s="19">
        <v>189.99</v>
      </c>
      <c r="D37" s="19">
        <v>524.98</v>
      </c>
      <c r="E37" s="19">
        <v>199.99</v>
      </c>
      <c r="F37" s="19">
        <v>219.99</v>
      </c>
      <c r="G37" s="19">
        <f t="shared" si="0"/>
        <v>194.99</v>
      </c>
      <c r="H37" s="19">
        <f t="shared" si="0"/>
        <v>372.48500000000001</v>
      </c>
      <c r="I37" s="19">
        <v>100</v>
      </c>
      <c r="J37" s="19">
        <v>250</v>
      </c>
      <c r="K37" s="19">
        <v>257</v>
      </c>
      <c r="L37" s="19"/>
      <c r="M37" s="19"/>
      <c r="N37" s="19">
        <f t="shared" si="4"/>
        <v>250</v>
      </c>
      <c r="O37" s="19">
        <f t="shared" si="5"/>
        <v>257</v>
      </c>
      <c r="P37" s="19">
        <v>100</v>
      </c>
      <c r="Q37" s="19">
        <v>460</v>
      </c>
      <c r="R37" s="19">
        <v>460</v>
      </c>
      <c r="S37" s="19">
        <v>324</v>
      </c>
      <c r="T37" s="19">
        <v>324</v>
      </c>
      <c r="U37" s="19">
        <v>280</v>
      </c>
      <c r="V37" s="19">
        <v>280</v>
      </c>
      <c r="W37" s="19">
        <f>(Q37+S37+U37)/3</f>
        <v>354.66666666666669</v>
      </c>
      <c r="X37" s="19">
        <f>(R37+T37+V37)/3</f>
        <v>354.66666666666669</v>
      </c>
      <c r="Y37" s="19">
        <v>100</v>
      </c>
      <c r="Z37" s="19">
        <v>160</v>
      </c>
      <c r="AA37" s="19">
        <v>160</v>
      </c>
      <c r="AB37" s="19">
        <v>225</v>
      </c>
      <c r="AC37" s="19">
        <v>225</v>
      </c>
      <c r="AD37" s="19">
        <f>(Z37+AB37)/2</f>
        <v>192.5</v>
      </c>
      <c r="AE37" s="19">
        <f>(AA37+AC37)/2</f>
        <v>192.5</v>
      </c>
      <c r="AF37" s="19">
        <v>100</v>
      </c>
      <c r="AG37" s="19" t="s">
        <v>16</v>
      </c>
      <c r="AH37" s="19" t="s">
        <v>16</v>
      </c>
      <c r="AI37" s="19">
        <v>0</v>
      </c>
      <c r="AJ37" s="24"/>
      <c r="AK37" s="24"/>
    </row>
    <row r="38" spans="1:37">
      <c r="A38" s="17">
        <v>33</v>
      </c>
      <c r="B38" s="18" t="s">
        <v>48</v>
      </c>
      <c r="C38" s="19">
        <v>139.99</v>
      </c>
      <c r="D38" s="19">
        <v>229.99</v>
      </c>
      <c r="E38" s="19">
        <v>112.99</v>
      </c>
      <c r="F38" s="19">
        <v>112.99</v>
      </c>
      <c r="G38" s="19">
        <f t="shared" si="0"/>
        <v>126.49000000000001</v>
      </c>
      <c r="H38" s="19">
        <f t="shared" si="0"/>
        <v>171.49</v>
      </c>
      <c r="I38" s="19">
        <v>100</v>
      </c>
      <c r="J38" s="19">
        <v>184</v>
      </c>
      <c r="K38" s="19">
        <v>270</v>
      </c>
      <c r="L38" s="19"/>
      <c r="M38" s="19"/>
      <c r="N38" s="19">
        <f t="shared" si="4"/>
        <v>184</v>
      </c>
      <c r="O38" s="19">
        <f t="shared" si="5"/>
        <v>270</v>
      </c>
      <c r="P38" s="19">
        <v>100</v>
      </c>
      <c r="Q38" s="19">
        <v>257</v>
      </c>
      <c r="R38" s="19">
        <v>312</v>
      </c>
      <c r="S38" s="19">
        <v>240</v>
      </c>
      <c r="T38" s="19">
        <v>312</v>
      </c>
      <c r="U38" s="19">
        <v>220</v>
      </c>
      <c r="V38" s="19">
        <v>220</v>
      </c>
      <c r="W38" s="19">
        <f t="shared" si="22"/>
        <v>239</v>
      </c>
      <c r="X38" s="19">
        <f>(R38+T38+V38)/3</f>
        <v>281.33333333333331</v>
      </c>
      <c r="Y38" s="19">
        <v>100</v>
      </c>
      <c r="Z38" s="19">
        <v>120</v>
      </c>
      <c r="AA38" s="19">
        <v>120</v>
      </c>
      <c r="AB38" s="19">
        <v>115</v>
      </c>
      <c r="AC38" s="19">
        <v>165</v>
      </c>
      <c r="AD38" s="19">
        <f t="shared" ref="AD38:AE40" si="26">(Z38+AB38)/2</f>
        <v>117.5</v>
      </c>
      <c r="AE38" s="19">
        <f t="shared" si="26"/>
        <v>142.5</v>
      </c>
      <c r="AF38" s="19">
        <v>100</v>
      </c>
      <c r="AG38" s="19" t="s">
        <v>16</v>
      </c>
      <c r="AH38" s="19" t="s">
        <v>16</v>
      </c>
      <c r="AI38" s="19">
        <v>0</v>
      </c>
      <c r="AJ38" s="24"/>
      <c r="AK38" s="24"/>
    </row>
    <row r="39" spans="1:37">
      <c r="A39" s="17">
        <v>34</v>
      </c>
      <c r="B39" s="18" t="s">
        <v>49</v>
      </c>
      <c r="C39" s="19">
        <v>227.99</v>
      </c>
      <c r="D39" s="19">
        <v>309.99</v>
      </c>
      <c r="E39" s="19">
        <v>229.99</v>
      </c>
      <c r="F39" s="19">
        <v>229.99</v>
      </c>
      <c r="G39" s="19">
        <f>(C39+E39)/2</f>
        <v>228.99</v>
      </c>
      <c r="H39" s="19">
        <f>(D39+F39)/2</f>
        <v>269.99</v>
      </c>
      <c r="I39" s="19">
        <v>100</v>
      </c>
      <c r="J39" s="19">
        <v>300</v>
      </c>
      <c r="K39" s="19">
        <v>300</v>
      </c>
      <c r="L39" s="19"/>
      <c r="M39" s="19"/>
      <c r="N39" s="19">
        <f t="shared" si="4"/>
        <v>300</v>
      </c>
      <c r="O39" s="19">
        <f t="shared" si="5"/>
        <v>300</v>
      </c>
      <c r="P39" s="19">
        <v>100</v>
      </c>
      <c r="Q39" s="19">
        <v>0</v>
      </c>
      <c r="R39" s="19">
        <v>0</v>
      </c>
      <c r="S39" s="19">
        <v>320</v>
      </c>
      <c r="T39" s="19">
        <v>320</v>
      </c>
      <c r="U39" s="19">
        <v>300</v>
      </c>
      <c r="V39" s="19">
        <v>300</v>
      </c>
      <c r="W39" s="19">
        <f>(Q39+S39+U39)/2</f>
        <v>310</v>
      </c>
      <c r="X39" s="19">
        <f>(R39+T39+V39)/2</f>
        <v>310</v>
      </c>
      <c r="Y39" s="19">
        <v>66.67</v>
      </c>
      <c r="Z39" s="19">
        <v>0</v>
      </c>
      <c r="AA39" s="19">
        <v>0</v>
      </c>
      <c r="AB39" s="19">
        <v>155</v>
      </c>
      <c r="AC39" s="19">
        <v>195</v>
      </c>
      <c r="AD39" s="19">
        <f>(Z39+AB39)/1</f>
        <v>155</v>
      </c>
      <c r="AE39" s="19">
        <f>(AA39+AC39)/1</f>
        <v>195</v>
      </c>
      <c r="AF39" s="19">
        <v>50</v>
      </c>
      <c r="AG39" s="19" t="s">
        <v>16</v>
      </c>
      <c r="AH39" s="19" t="s">
        <v>16</v>
      </c>
      <c r="AI39" s="19">
        <v>0</v>
      </c>
      <c r="AJ39" s="24"/>
      <c r="AK39" s="24"/>
    </row>
    <row r="40" spans="1:37" ht="15.75" customHeight="1">
      <c r="A40" s="17">
        <v>35</v>
      </c>
      <c r="B40" s="18" t="s">
        <v>50</v>
      </c>
      <c r="C40" s="19">
        <v>66.989999999999995</v>
      </c>
      <c r="D40" s="19">
        <v>119.99</v>
      </c>
      <c r="E40" s="19">
        <v>59.49</v>
      </c>
      <c r="F40" s="19">
        <v>119.99</v>
      </c>
      <c r="G40" s="19">
        <f t="shared" si="0"/>
        <v>63.239999999999995</v>
      </c>
      <c r="H40" s="19">
        <f t="shared" si="0"/>
        <v>119.99</v>
      </c>
      <c r="I40" s="19">
        <v>100</v>
      </c>
      <c r="J40" s="19">
        <v>90</v>
      </c>
      <c r="K40" s="19">
        <v>140</v>
      </c>
      <c r="L40" s="19"/>
      <c r="M40" s="19"/>
      <c r="N40" s="19">
        <f t="shared" si="4"/>
        <v>90</v>
      </c>
      <c r="O40" s="19">
        <f t="shared" si="5"/>
        <v>140</v>
      </c>
      <c r="P40" s="19">
        <v>100</v>
      </c>
      <c r="Q40" s="19">
        <v>140</v>
      </c>
      <c r="R40" s="19">
        <v>185</v>
      </c>
      <c r="S40" s="19">
        <v>75</v>
      </c>
      <c r="T40" s="19">
        <v>98</v>
      </c>
      <c r="U40" s="19">
        <v>100</v>
      </c>
      <c r="V40" s="19">
        <v>130</v>
      </c>
      <c r="W40" s="19">
        <f>(Q40+S40+U40)/3</f>
        <v>105</v>
      </c>
      <c r="X40" s="19">
        <f>(R40+T40+V40)/3</f>
        <v>137.66666666666666</v>
      </c>
      <c r="Y40" s="19">
        <v>100</v>
      </c>
      <c r="Z40" s="19">
        <v>100</v>
      </c>
      <c r="AA40" s="19">
        <v>110</v>
      </c>
      <c r="AB40" s="19">
        <v>68</v>
      </c>
      <c r="AC40" s="19">
        <v>125</v>
      </c>
      <c r="AD40" s="19">
        <f t="shared" si="26"/>
        <v>84</v>
      </c>
      <c r="AE40" s="19">
        <f t="shared" si="26"/>
        <v>117.5</v>
      </c>
      <c r="AF40" s="19">
        <v>100</v>
      </c>
      <c r="AG40" s="19" t="s">
        <v>16</v>
      </c>
      <c r="AH40" s="19" t="s">
        <v>16</v>
      </c>
      <c r="AI40" s="19">
        <v>0</v>
      </c>
      <c r="AJ40" s="24"/>
      <c r="AK40" s="24"/>
    </row>
    <row r="41" spans="1:37">
      <c r="A41" s="17">
        <v>36</v>
      </c>
      <c r="B41" s="18" t="s">
        <v>51</v>
      </c>
      <c r="C41" s="19">
        <v>64.989999999999995</v>
      </c>
      <c r="D41" s="19">
        <v>119.99</v>
      </c>
      <c r="E41" s="19">
        <v>77.989999999999995</v>
      </c>
      <c r="F41" s="19">
        <v>77.989999999999995</v>
      </c>
      <c r="G41" s="19">
        <f t="shared" si="0"/>
        <v>71.489999999999995</v>
      </c>
      <c r="H41" s="19">
        <f t="shared" si="0"/>
        <v>98.99</v>
      </c>
      <c r="I41" s="19">
        <v>100</v>
      </c>
      <c r="J41" s="19">
        <v>100</v>
      </c>
      <c r="K41" s="19">
        <v>100</v>
      </c>
      <c r="L41" s="19"/>
      <c r="M41" s="19"/>
      <c r="N41" s="19">
        <f t="shared" si="4"/>
        <v>100</v>
      </c>
      <c r="O41" s="19">
        <f t="shared" si="5"/>
        <v>100</v>
      </c>
      <c r="P41" s="19">
        <v>100</v>
      </c>
      <c r="Q41" s="19">
        <v>0</v>
      </c>
      <c r="R41" s="19">
        <v>0</v>
      </c>
      <c r="S41" s="19">
        <v>0</v>
      </c>
      <c r="T41" s="19">
        <v>0</v>
      </c>
      <c r="U41" s="19">
        <v>90</v>
      </c>
      <c r="V41" s="19">
        <v>90</v>
      </c>
      <c r="W41" s="19">
        <f>U41</f>
        <v>90</v>
      </c>
      <c r="X41" s="19">
        <f>V41</f>
        <v>90</v>
      </c>
      <c r="Y41" s="19">
        <v>33.33</v>
      </c>
      <c r="Z41" s="19">
        <v>0</v>
      </c>
      <c r="AA41" s="19">
        <v>0</v>
      </c>
      <c r="AB41" s="19">
        <v>0</v>
      </c>
      <c r="AC41" s="19">
        <v>0</v>
      </c>
      <c r="AD41" s="19">
        <f>(Z41+AB41)/1</f>
        <v>0</v>
      </c>
      <c r="AE41" s="19">
        <f>(AA41+AC41)/1</f>
        <v>0</v>
      </c>
      <c r="AF41" s="19">
        <v>0</v>
      </c>
      <c r="AG41" s="19" t="s">
        <v>16</v>
      </c>
      <c r="AH41" s="19" t="s">
        <v>16</v>
      </c>
      <c r="AI41" s="19">
        <v>0</v>
      </c>
      <c r="AJ41" s="24"/>
      <c r="AK41" s="24"/>
    </row>
    <row r="42" spans="1:37" ht="15.75" customHeight="1">
      <c r="A42" s="17">
        <v>37</v>
      </c>
      <c r="B42" s="18" t="s">
        <v>52</v>
      </c>
      <c r="C42" s="19">
        <v>129.99</v>
      </c>
      <c r="D42" s="19">
        <v>279.99</v>
      </c>
      <c r="E42" s="19">
        <v>279.99</v>
      </c>
      <c r="F42" s="19">
        <v>279.99</v>
      </c>
      <c r="G42" s="19">
        <f>(C42+E42)/2</f>
        <v>204.99</v>
      </c>
      <c r="H42" s="19">
        <f>(D42+F42)/2</f>
        <v>279.99</v>
      </c>
      <c r="I42" s="19">
        <v>100</v>
      </c>
      <c r="J42" s="19">
        <v>0</v>
      </c>
      <c r="K42" s="19">
        <v>0</v>
      </c>
      <c r="L42" s="19"/>
      <c r="M42" s="19"/>
      <c r="N42" s="19">
        <f t="shared" si="4"/>
        <v>0</v>
      </c>
      <c r="O42" s="19">
        <f t="shared" si="5"/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250</v>
      </c>
      <c r="V42" s="19">
        <v>250</v>
      </c>
      <c r="W42" s="19">
        <f>(Q42+S42+U42)/1</f>
        <v>250</v>
      </c>
      <c r="X42" s="19">
        <f>(R42+T42+V42)/1</f>
        <v>250</v>
      </c>
      <c r="Y42" s="19">
        <v>33.33</v>
      </c>
      <c r="Z42" s="19">
        <v>0</v>
      </c>
      <c r="AA42" s="19">
        <v>0</v>
      </c>
      <c r="AB42" s="19">
        <v>115</v>
      </c>
      <c r="AC42" s="19">
        <v>185</v>
      </c>
      <c r="AD42" s="19">
        <f>(Z42+AB42)/1</f>
        <v>115</v>
      </c>
      <c r="AE42" s="19">
        <f>(AA42+AC42)/1</f>
        <v>185</v>
      </c>
      <c r="AF42" s="19">
        <v>50</v>
      </c>
      <c r="AG42" s="19" t="s">
        <v>16</v>
      </c>
      <c r="AH42" s="19" t="s">
        <v>16</v>
      </c>
      <c r="AI42" s="19">
        <v>0</v>
      </c>
      <c r="AJ42" s="24"/>
      <c r="AK42" s="24"/>
    </row>
    <row r="43" spans="1:37">
      <c r="A43" s="17">
        <v>38</v>
      </c>
      <c r="B43" s="18" t="s">
        <v>53</v>
      </c>
      <c r="C43" s="19">
        <v>99.99</v>
      </c>
      <c r="D43" s="19">
        <v>159.99</v>
      </c>
      <c r="E43" s="19">
        <v>84.99</v>
      </c>
      <c r="F43" s="19">
        <v>84.99</v>
      </c>
      <c r="G43" s="19">
        <f t="shared" ref="G43" si="27">(C43+E43)/2</f>
        <v>92.49</v>
      </c>
      <c r="H43" s="19">
        <f t="shared" ref="H43" si="28">(D43+F43)/2</f>
        <v>122.49000000000001</v>
      </c>
      <c r="I43" s="19">
        <v>100</v>
      </c>
      <c r="J43" s="19">
        <v>175</v>
      </c>
      <c r="K43" s="19">
        <v>175</v>
      </c>
      <c r="L43" s="19"/>
      <c r="M43" s="19"/>
      <c r="N43" s="19">
        <f t="shared" si="4"/>
        <v>175</v>
      </c>
      <c r="O43" s="19">
        <f>(K43+M43)/1</f>
        <v>175</v>
      </c>
      <c r="P43" s="19">
        <v>100</v>
      </c>
      <c r="Q43" s="19">
        <v>169</v>
      </c>
      <c r="R43" s="19">
        <v>169</v>
      </c>
      <c r="S43" s="19">
        <v>182</v>
      </c>
      <c r="T43" s="19">
        <v>182</v>
      </c>
      <c r="U43" s="19">
        <v>160</v>
      </c>
      <c r="V43" s="19">
        <v>160</v>
      </c>
      <c r="W43" s="19">
        <f>(Q43+U43+S43)/3</f>
        <v>170.33333333333334</v>
      </c>
      <c r="X43" s="19">
        <f>(R43+V43+T43)/3</f>
        <v>170.33333333333334</v>
      </c>
      <c r="Y43" s="19">
        <v>100</v>
      </c>
      <c r="Z43" s="19">
        <v>150</v>
      </c>
      <c r="AA43" s="19">
        <v>150</v>
      </c>
      <c r="AB43" s="19">
        <v>145</v>
      </c>
      <c r="AC43" s="19">
        <v>145</v>
      </c>
      <c r="AD43" s="19">
        <f t="shared" ref="AD43:AE45" si="29">(Z43+AB43)/2</f>
        <v>147.5</v>
      </c>
      <c r="AE43" s="19">
        <f t="shared" si="29"/>
        <v>147.5</v>
      </c>
      <c r="AF43" s="19">
        <v>100</v>
      </c>
      <c r="AG43" s="19" t="s">
        <v>16</v>
      </c>
      <c r="AH43" s="19" t="s">
        <v>16</v>
      </c>
      <c r="AI43" s="19">
        <v>0</v>
      </c>
      <c r="AJ43" s="24"/>
      <c r="AK43" s="24"/>
    </row>
    <row r="44" spans="1:37" ht="15.75" customHeight="1">
      <c r="A44" s="17">
        <v>39</v>
      </c>
      <c r="B44" s="18" t="s">
        <v>54</v>
      </c>
      <c r="C44" s="19">
        <v>89.99</v>
      </c>
      <c r="D44" s="19">
        <v>159.99</v>
      </c>
      <c r="E44" s="19">
        <v>109.99</v>
      </c>
      <c r="F44" s="19">
        <v>109.99</v>
      </c>
      <c r="G44" s="19">
        <f t="shared" si="0"/>
        <v>99.99</v>
      </c>
      <c r="H44" s="19">
        <f t="shared" si="0"/>
        <v>134.99</v>
      </c>
      <c r="I44" s="19">
        <v>100</v>
      </c>
      <c r="J44" s="19">
        <v>183</v>
      </c>
      <c r="K44" s="19">
        <v>210</v>
      </c>
      <c r="L44" s="19"/>
      <c r="M44" s="19"/>
      <c r="N44" s="19">
        <f t="shared" si="4"/>
        <v>183</v>
      </c>
      <c r="O44" s="19">
        <f t="shared" si="5"/>
        <v>210</v>
      </c>
      <c r="P44" s="19">
        <v>100</v>
      </c>
      <c r="Q44" s="19">
        <v>149</v>
      </c>
      <c r="R44" s="19">
        <v>270</v>
      </c>
      <c r="S44" s="19">
        <v>228</v>
      </c>
      <c r="T44" s="19">
        <v>228</v>
      </c>
      <c r="U44" s="19">
        <v>200</v>
      </c>
      <c r="V44" s="19">
        <v>200</v>
      </c>
      <c r="W44" s="19">
        <f>(S44+U44+Q44)/3</f>
        <v>192.33333333333334</v>
      </c>
      <c r="X44" s="19">
        <f>(S44+U44+R44)/3</f>
        <v>232.66666666666666</v>
      </c>
      <c r="Y44" s="19">
        <v>100</v>
      </c>
      <c r="Z44" s="19">
        <v>140</v>
      </c>
      <c r="AA44" s="19">
        <v>195</v>
      </c>
      <c r="AB44" s="19">
        <v>125</v>
      </c>
      <c r="AC44" s="19">
        <v>165</v>
      </c>
      <c r="AD44" s="19">
        <f t="shared" si="29"/>
        <v>132.5</v>
      </c>
      <c r="AE44" s="19">
        <f t="shared" si="29"/>
        <v>180</v>
      </c>
      <c r="AF44" s="19">
        <v>100</v>
      </c>
      <c r="AG44" s="19" t="s">
        <v>16</v>
      </c>
      <c r="AH44" s="19" t="s">
        <v>16</v>
      </c>
      <c r="AI44" s="19">
        <v>0</v>
      </c>
      <c r="AJ44" s="24"/>
      <c r="AK44" s="24"/>
    </row>
    <row r="45" spans="1:37" ht="20.25" customHeight="1">
      <c r="A45" s="17">
        <v>40</v>
      </c>
      <c r="B45" s="18" t="s">
        <v>55</v>
      </c>
      <c r="C45" s="19">
        <v>66.989999999999995</v>
      </c>
      <c r="D45" s="19">
        <v>98.99</v>
      </c>
      <c r="E45" s="19">
        <v>69.989999999999995</v>
      </c>
      <c r="F45" s="19">
        <v>79.989999999999995</v>
      </c>
      <c r="G45" s="19">
        <f>(C45+E45)/2</f>
        <v>68.489999999999995</v>
      </c>
      <c r="H45" s="19">
        <f>(D45+F45)/2</f>
        <v>89.49</v>
      </c>
      <c r="I45" s="19">
        <v>100</v>
      </c>
      <c r="J45" s="19">
        <v>88</v>
      </c>
      <c r="K45" s="19">
        <v>88</v>
      </c>
      <c r="L45" s="19"/>
      <c r="M45" s="19"/>
      <c r="N45" s="19">
        <f t="shared" si="4"/>
        <v>88</v>
      </c>
      <c r="O45" s="19">
        <f t="shared" si="5"/>
        <v>88</v>
      </c>
      <c r="P45" s="19">
        <v>100</v>
      </c>
      <c r="Q45" s="19">
        <v>78</v>
      </c>
      <c r="R45" s="19">
        <v>78</v>
      </c>
      <c r="S45" s="19">
        <v>82</v>
      </c>
      <c r="T45" s="19">
        <v>82</v>
      </c>
      <c r="U45" s="19">
        <v>75</v>
      </c>
      <c r="V45" s="19">
        <v>75</v>
      </c>
      <c r="W45" s="19">
        <f t="shared" ref="W45" si="30">(Q45+S45+U45)/3</f>
        <v>78.333333333333329</v>
      </c>
      <c r="X45" s="19">
        <f t="shared" ref="X45" si="31">(R45+T45+V45)/3</f>
        <v>78.333333333333329</v>
      </c>
      <c r="Y45" s="19">
        <v>100</v>
      </c>
      <c r="Z45" s="19">
        <v>80</v>
      </c>
      <c r="AA45" s="19">
        <v>80</v>
      </c>
      <c r="AB45" s="19">
        <v>75</v>
      </c>
      <c r="AC45" s="19">
        <v>75</v>
      </c>
      <c r="AD45" s="19">
        <f t="shared" si="29"/>
        <v>77.5</v>
      </c>
      <c r="AE45" s="19">
        <f t="shared" si="29"/>
        <v>77.5</v>
      </c>
      <c r="AF45" s="19">
        <v>100</v>
      </c>
      <c r="AG45" s="19" t="s">
        <v>16</v>
      </c>
      <c r="AH45" s="19" t="s">
        <v>16</v>
      </c>
      <c r="AI45" s="19">
        <v>0</v>
      </c>
      <c r="AJ45" s="24"/>
      <c r="AK45" s="24"/>
    </row>
    <row r="46" spans="1:37">
      <c r="A46" s="20"/>
      <c r="B46" s="21"/>
      <c r="C46" s="21"/>
      <c r="D46" s="21"/>
      <c r="E46" s="21"/>
      <c r="F46" s="21"/>
      <c r="G46" s="22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2"/>
      <c r="AE46" s="22"/>
      <c r="AF46" s="21"/>
      <c r="AG46" s="21"/>
      <c r="AH46" s="21"/>
      <c r="AI46" s="21"/>
      <c r="AJ46" s="24"/>
      <c r="AK46" s="24"/>
    </row>
    <row r="47" spans="1:37" ht="49.5" customHeight="1">
      <c r="A47" s="20"/>
      <c r="B47" s="29" t="s">
        <v>74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7">
      <c r="A48" s="20"/>
      <c r="B48" s="32" t="s">
        <v>56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4.25" customHeight="1">
      <c r="A49" s="20"/>
      <c r="B49" s="32" t="s">
        <v>57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29.25" customHeight="1">
      <c r="A50" s="20"/>
      <c r="B50" s="32" t="s">
        <v>58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4.25" customHeight="1">
      <c r="A51" s="20"/>
      <c r="B51" s="32" t="s">
        <v>59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6.5" customHeight="1">
      <c r="A52" s="20"/>
      <c r="B52" s="32" t="s">
        <v>60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0"/>
      <c r="B53" s="20"/>
      <c r="C53" s="20"/>
      <c r="D53" s="20"/>
      <c r="E53" s="20"/>
      <c r="F53" s="20"/>
      <c r="G53" s="23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3"/>
      <c r="Y53" s="20"/>
      <c r="Z53" s="20"/>
      <c r="AA53" s="20"/>
      <c r="AB53" s="20"/>
      <c r="AC53" s="20"/>
      <c r="AD53" s="23"/>
      <c r="AE53" s="23"/>
      <c r="AF53" s="20"/>
      <c r="AG53" s="20"/>
      <c r="AH53" s="20"/>
      <c r="AI53" s="20"/>
    </row>
  </sheetData>
  <mergeCells count="35">
    <mergeCell ref="A3:A4"/>
    <mergeCell ref="B3:B5"/>
    <mergeCell ref="I4:I5"/>
    <mergeCell ref="P4:P5"/>
    <mergeCell ref="Y4:Y5"/>
    <mergeCell ref="L4:M4"/>
    <mergeCell ref="B48:AI48"/>
    <mergeCell ref="B49:AI49"/>
    <mergeCell ref="B50:AI50"/>
    <mergeCell ref="B51:AI51"/>
    <mergeCell ref="B52:AI52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L1:X1"/>
    <mergeCell ref="AG1:AI1"/>
    <mergeCell ref="B2:AI2"/>
    <mergeCell ref="C3:I3"/>
    <mergeCell ref="J3:P3"/>
    <mergeCell ref="Q3:Y3"/>
    <mergeCell ref="Z3:AF3"/>
    <mergeCell ref="AG3:AI3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H13" sqref="H13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9">
      <c r="A4" s="42" t="s">
        <v>1</v>
      </c>
      <c r="B4" s="42" t="s">
        <v>2</v>
      </c>
      <c r="C4" s="38" t="s">
        <v>3</v>
      </c>
      <c r="D4" s="38"/>
      <c r="E4" s="38"/>
      <c r="F4" s="39" t="s">
        <v>4</v>
      </c>
      <c r="G4" s="39"/>
      <c r="H4" s="39"/>
      <c r="I4" s="40" t="s">
        <v>61</v>
      </c>
      <c r="J4" s="40"/>
      <c r="K4" s="40"/>
      <c r="L4" s="40" t="s">
        <v>62</v>
      </c>
      <c r="M4" s="40"/>
      <c r="N4" s="40"/>
      <c r="O4" s="41" t="s">
        <v>63</v>
      </c>
      <c r="P4" s="41"/>
      <c r="Q4" s="41"/>
    </row>
    <row r="5" spans="1:19">
      <c r="A5" s="42"/>
      <c r="B5" s="42"/>
      <c r="C5" s="43" t="s">
        <v>64</v>
      </c>
      <c r="D5" s="43"/>
      <c r="E5" s="36" t="s">
        <v>65</v>
      </c>
      <c r="F5" s="43" t="s">
        <v>64</v>
      </c>
      <c r="G5" s="43"/>
      <c r="H5" s="36" t="s">
        <v>65</v>
      </c>
      <c r="I5" s="43" t="s">
        <v>64</v>
      </c>
      <c r="J5" s="43"/>
      <c r="K5" s="36" t="s">
        <v>65</v>
      </c>
      <c r="L5" s="43" t="s">
        <v>64</v>
      </c>
      <c r="M5" s="43"/>
      <c r="N5" s="36" t="s">
        <v>65</v>
      </c>
      <c r="O5" s="42" t="s">
        <v>66</v>
      </c>
      <c r="P5" s="42"/>
      <c r="Q5" s="36" t="s">
        <v>65</v>
      </c>
    </row>
    <row r="6" spans="1:19" ht="24.75" customHeight="1">
      <c r="A6" s="42"/>
      <c r="B6" s="42"/>
      <c r="C6" s="1" t="s">
        <v>67</v>
      </c>
      <c r="D6" s="1" t="s">
        <v>68</v>
      </c>
      <c r="E6" s="36"/>
      <c r="F6" s="1" t="s">
        <v>67</v>
      </c>
      <c r="G6" s="1" t="s">
        <v>68</v>
      </c>
      <c r="H6" s="36"/>
      <c r="I6" s="1" t="s">
        <v>67</v>
      </c>
      <c r="J6" s="1" t="s">
        <v>68</v>
      </c>
      <c r="K6" s="36"/>
      <c r="L6" s="2" t="s">
        <v>67</v>
      </c>
      <c r="M6" s="2" t="s">
        <v>68</v>
      </c>
      <c r="N6" s="36"/>
      <c r="O6" s="1" t="s">
        <v>67</v>
      </c>
      <c r="P6" s="1" t="s">
        <v>68</v>
      </c>
      <c r="Q6" s="36"/>
    </row>
    <row r="7" spans="1:19" ht="27.75" customHeight="1">
      <c r="A7" s="3">
        <v>1</v>
      </c>
      <c r="B7" s="4" t="s">
        <v>15</v>
      </c>
      <c r="C7" s="5">
        <f>'Форма мониторинга МО '!G6</f>
        <v>45.99</v>
      </c>
      <c r="D7" s="5">
        <f>'Форма мониторинга МО '!H6</f>
        <v>54.995000000000005</v>
      </c>
      <c r="E7" s="5">
        <f>'Форма мониторинга МО '!I6</f>
        <v>100</v>
      </c>
      <c r="F7" s="5">
        <f>'Форма мониторинга МО '!N6</f>
        <v>42</v>
      </c>
      <c r="G7" s="5">
        <f>'Форма мониторинга МО '!O6</f>
        <v>70</v>
      </c>
      <c r="H7" s="5">
        <f>'Форма мониторинга МО '!P6</f>
        <v>100</v>
      </c>
      <c r="I7" s="5">
        <f>'Форма мониторинга МО '!W6</f>
        <v>46.333333333333336</v>
      </c>
      <c r="J7" s="5">
        <f>'Форма мониторинга МО '!X6</f>
        <v>65.166666666666671</v>
      </c>
      <c r="K7" s="5">
        <f>'Форма мониторинга МО '!Y6</f>
        <v>100</v>
      </c>
      <c r="L7" s="5">
        <f>'Форма мониторинга МО '!AD6</f>
        <v>48.75</v>
      </c>
      <c r="M7" s="5">
        <f>'Форма мониторинга МО '!AE6</f>
        <v>56.25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76.864999999999995</v>
      </c>
      <c r="D8" s="5">
        <f>'Форма мониторинга МО '!H7</f>
        <v>121.655</v>
      </c>
      <c r="E8" s="5">
        <f>'Форма мониторинга МО '!I7</f>
        <v>100</v>
      </c>
      <c r="F8" s="5">
        <f>'Форма мониторинга МО '!N7</f>
        <v>163.53</v>
      </c>
      <c r="G8" s="5">
        <f>'Форма мониторинга МО '!O7</f>
        <v>163.53</v>
      </c>
      <c r="H8" s="5">
        <f>'Форма мониторинга МО '!P7</f>
        <v>100</v>
      </c>
      <c r="I8" s="5">
        <f>'Форма мониторинга МО '!W7</f>
        <v>98.126666666666665</v>
      </c>
      <c r="J8" s="5">
        <f>'Форма мониторинга МО '!X7</f>
        <v>132.15666666666667</v>
      </c>
      <c r="K8" s="5">
        <f>'Форма мониторинга МО '!Y7</f>
        <v>100</v>
      </c>
      <c r="L8" s="5">
        <f>'Форма мониторинга МО '!AD7</f>
        <v>102.77500000000001</v>
      </c>
      <c r="M8" s="5">
        <f>'Форма мониторинга МО '!AE7</f>
        <v>102.77500000000001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57.765000000000001</v>
      </c>
      <c r="D9" s="5">
        <f>'Форма мониторинга МО '!H8</f>
        <v>149.99</v>
      </c>
      <c r="E9" s="5">
        <f>'Форма мониторинга МО '!I8</f>
        <v>100</v>
      </c>
      <c r="F9" s="5">
        <f>'Форма мониторинга МО '!N8</f>
        <v>152.78</v>
      </c>
      <c r="G9" s="5">
        <f>'Форма мониторинга МО '!O8</f>
        <v>160</v>
      </c>
      <c r="H9" s="5">
        <f>'Форма мониторинга МО '!P8</f>
        <v>100</v>
      </c>
      <c r="I9" s="5">
        <f>'Форма мониторинга МО '!W8</f>
        <v>108.82333333333334</v>
      </c>
      <c r="J9" s="5">
        <f>'Форма мониторинга МО '!X8</f>
        <v>118.55333333333333</v>
      </c>
      <c r="K9" s="5">
        <f>'Форма мониторинга МО '!Y8</f>
        <v>100</v>
      </c>
      <c r="L9" s="5">
        <f>'Форма мониторинга МО '!AD8</f>
        <v>127.77500000000001</v>
      </c>
      <c r="M9" s="5">
        <f>'Форма мониторинга МО '!AE8</f>
        <v>127.77500000000001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42.23</v>
      </c>
      <c r="D10" s="5">
        <f>'Форма мониторинга МО '!H9</f>
        <v>202.06</v>
      </c>
      <c r="E10" s="5">
        <f>'Форма мониторинга МО '!I9</f>
        <v>100</v>
      </c>
      <c r="F10" s="5">
        <f>'Форма мониторинга МО '!N9</f>
        <v>78</v>
      </c>
      <c r="G10" s="5">
        <f>'Форма мониторинга МО '!O9</f>
        <v>172</v>
      </c>
      <c r="H10" s="5">
        <f>'Форма мониторинга МО '!P9</f>
        <v>100</v>
      </c>
      <c r="I10" s="5">
        <f>'Форма мониторинга МО '!W9</f>
        <v>80.666666666666671</v>
      </c>
      <c r="J10" s="5">
        <f>'Форма мониторинга МО '!X9</f>
        <v>127.33333333333333</v>
      </c>
      <c r="K10" s="5">
        <f>'Форма мониторинга МО '!Y9</f>
        <v>100</v>
      </c>
      <c r="L10" s="5">
        <f>'Форма мониторинга МО '!AD9</f>
        <v>130.55500000000001</v>
      </c>
      <c r="M10" s="5">
        <f>'Форма мониторинга МО '!AE9</f>
        <v>130.55500000000001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75.544999999999987</v>
      </c>
      <c r="D11" s="5">
        <f>'Форма мониторинга МО '!H10</f>
        <v>137.21</v>
      </c>
      <c r="E11" s="5">
        <f>'Форма мониторинга МО '!I10</f>
        <v>100</v>
      </c>
      <c r="F11" s="5">
        <f>'Форма мониторинга МО '!N10</f>
        <v>150</v>
      </c>
      <c r="G11" s="5">
        <f>'Форма мониторинга МО '!O10</f>
        <v>181</v>
      </c>
      <c r="H11" s="5">
        <f>'Форма мониторинга МО '!P10</f>
        <v>100</v>
      </c>
      <c r="I11" s="5">
        <f>'Форма мониторинга МО '!W10</f>
        <v>124.77666666666669</v>
      </c>
      <c r="J11" s="5">
        <f>'Форма мониторинга МО '!X10</f>
        <v>143.11000000000001</v>
      </c>
      <c r="K11" s="5">
        <f>'Форма мониторинга МО '!Y10</f>
        <v>100</v>
      </c>
      <c r="L11" s="5">
        <f>'Форма мониторинга МО '!AD10</f>
        <v>133.05500000000001</v>
      </c>
      <c r="M11" s="5">
        <f>'Форма мониторинга МО '!AE10</f>
        <v>149.44499999999999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53.99</v>
      </c>
      <c r="D12" s="5">
        <f>'Форма мониторинга МО '!H11</f>
        <v>101.1</v>
      </c>
      <c r="E12" s="5">
        <f>'Форма мониторинга МО '!I11</f>
        <v>100</v>
      </c>
      <c r="F12" s="5">
        <f>'Форма мониторинга МО '!N11</f>
        <v>85</v>
      </c>
      <c r="G12" s="5">
        <f>'Форма мониторинга МО '!O11</f>
        <v>85</v>
      </c>
      <c r="H12" s="5">
        <f>'Форма мониторинга МО '!P11</f>
        <v>100</v>
      </c>
      <c r="I12" s="5">
        <f>'Форма мониторинга МО '!W11</f>
        <v>71.666666666666671</v>
      </c>
      <c r="J12" s="5">
        <f>'Форма мониторинга МО '!X11</f>
        <v>71.666666666666671</v>
      </c>
      <c r="K12" s="5">
        <f>'Форма мониторинга МО '!Y11</f>
        <v>100</v>
      </c>
      <c r="L12" s="5">
        <f>'Форма мониторинга МО '!AD11</f>
        <v>72</v>
      </c>
      <c r="M12" s="5">
        <f>'Форма мониторинга МО '!AE11</f>
        <v>72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10.64</v>
      </c>
      <c r="D13" s="5">
        <f>'Форма мониторинга МО '!H12</f>
        <v>55.989999999999995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25</v>
      </c>
      <c r="H13" s="5">
        <f>'Форма мониторинга МО '!P12</f>
        <v>100</v>
      </c>
      <c r="I13" s="5">
        <f>'Форма мониторинга МО '!W12</f>
        <v>24.666666666666668</v>
      </c>
      <c r="J13" s="5">
        <f>'Форма мониторинга МО '!X12</f>
        <v>30.333333333333332</v>
      </c>
      <c r="K13" s="5">
        <f>'Форма мониторинга МО '!Y12</f>
        <v>100</v>
      </c>
      <c r="L13" s="5">
        <f>'Форма мониторинга МО '!AD12</f>
        <v>23.5</v>
      </c>
      <c r="M13" s="5">
        <f>'Форма мониторинга МО '!AE12</f>
        <v>23.5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249.9</v>
      </c>
      <c r="D14" s="5">
        <f>'Форма мониторинга МО '!H13</f>
        <v>1449.9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1555</v>
      </c>
      <c r="H14" s="5">
        <f>'Форма мониторинга МО '!P13</f>
        <v>100</v>
      </c>
      <c r="I14" s="5">
        <f>'Форма мониторинга МО '!W13</f>
        <v>583.33333333333337</v>
      </c>
      <c r="J14" s="5">
        <f>'Форма мониторинга МО '!X13</f>
        <v>1273.3333333333333</v>
      </c>
      <c r="K14" s="5">
        <f>'Форма мониторинга МО '!Y13</f>
        <v>100</v>
      </c>
      <c r="L14" s="5">
        <f>'Форма мониторинга МО '!AD13</f>
        <v>610</v>
      </c>
      <c r="M14" s="5">
        <f>'Форма мониторинга МО '!AE13</f>
        <v>810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50.24</v>
      </c>
      <c r="D15" s="5">
        <f>'Форма мониторинга МО '!H14</f>
        <v>85.74</v>
      </c>
      <c r="E15" s="5">
        <f>'Форма мониторинга МО '!I14</f>
        <v>100</v>
      </c>
      <c r="F15" s="5">
        <f>'Форма мониторинга МО '!N14</f>
        <v>90</v>
      </c>
      <c r="G15" s="5">
        <f>'Форма мониторинга МО '!O14</f>
        <v>90</v>
      </c>
      <c r="H15" s="5">
        <f>'Форма мониторинга МО '!P14</f>
        <v>100</v>
      </c>
      <c r="I15" s="5">
        <f>'Форма мониторинга МО '!W14</f>
        <v>64.5</v>
      </c>
      <c r="J15" s="5">
        <f>'Форма мониторинга МО '!X14</f>
        <v>72</v>
      </c>
      <c r="K15" s="5">
        <f>'Форма мониторинга МО '!Y14</f>
        <v>66.67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87.48</v>
      </c>
      <c r="D16" s="5">
        <f>'Форма мониторинга МО '!H15</f>
        <v>624.98</v>
      </c>
      <c r="E16" s="5">
        <f>'Форма мониторинга МО '!I15</f>
        <v>100</v>
      </c>
      <c r="F16" s="5">
        <f>'Форма мониторинга МО '!N15</f>
        <v>300</v>
      </c>
      <c r="G16" s="5">
        <f>'Форма мониторинга МО '!O15</f>
        <v>480</v>
      </c>
      <c r="H16" s="5">
        <f>'Форма мониторинга МО '!P15</f>
        <v>100</v>
      </c>
      <c r="I16" s="5">
        <f>'Форма мониторинга МО '!W15</f>
        <v>220.66666666666666</v>
      </c>
      <c r="J16" s="5">
        <f>'Форма мониторинга МО '!X15</f>
        <v>477.33333333333331</v>
      </c>
      <c r="K16" s="5">
        <f>'Форма мониторинга МО '!Y15</f>
        <v>100</v>
      </c>
      <c r="L16" s="5">
        <f>'Форма мониторинга МО '!AD15</f>
        <v>262.5</v>
      </c>
      <c r="M16" s="5">
        <f>'Форма мониторинга МО '!AE15</f>
        <v>342.5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160.69</v>
      </c>
      <c r="D17" s="5">
        <f>'Форма мониторинга МО '!H16</f>
        <v>582.12</v>
      </c>
      <c r="E17" s="5">
        <f>'Форма мониторинга МО '!I16</f>
        <v>100</v>
      </c>
      <c r="F17" s="5">
        <f>'Форма мониторинга МО '!N16</f>
        <v>530</v>
      </c>
      <c r="G17" s="5">
        <f>'Форма мониторинга МО '!O16</f>
        <v>764</v>
      </c>
      <c r="H17" s="5">
        <f>'Форма мониторинга МО '!P16</f>
        <v>100</v>
      </c>
      <c r="I17" s="5">
        <f>'Форма мониторинга МО '!W16</f>
        <v>350</v>
      </c>
      <c r="J17" s="5">
        <f>'Форма мониторинга МО '!X16</f>
        <v>520</v>
      </c>
      <c r="K17" s="5">
        <f>'Форма мониторинга МО '!Y16</f>
        <v>100</v>
      </c>
      <c r="L17" s="5">
        <f>'Форма мониторинга МО '!AD16</f>
        <v>348.57</v>
      </c>
      <c r="M17" s="5">
        <f>'Форма мониторинга МО '!AE16</f>
        <v>423.57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365.78999999999996</v>
      </c>
      <c r="D18" s="5">
        <f>'Форма мониторинга МО '!H17</f>
        <v>1166.635</v>
      </c>
      <c r="E18" s="5">
        <f>'Форма мониторинга МО '!I17</f>
        <v>100</v>
      </c>
      <c r="F18" s="5">
        <f>'Форма мониторинга МО '!N17</f>
        <v>880</v>
      </c>
      <c r="G18" s="5">
        <f>'Форма мониторинга МО '!O17</f>
        <v>1200</v>
      </c>
      <c r="H18" s="5">
        <f>'Форма мониторинга МО '!P17</f>
        <v>100</v>
      </c>
      <c r="I18" s="5">
        <f>'Форма мониторинга МО '!W17</f>
        <v>641.66499999999996</v>
      </c>
      <c r="J18" s="5">
        <f>'Форма мониторинга МО '!X17</f>
        <v>863.71499999999992</v>
      </c>
      <c r="K18" s="5">
        <f>'Форма мониторинга МО '!Y17</f>
        <v>66.67</v>
      </c>
      <c r="L18" s="5">
        <f>'Форма мониторинга МО '!AD17</f>
        <v>757.14499999999998</v>
      </c>
      <c r="M18" s="5">
        <f>'Форма мониторинга МО '!AE17</f>
        <v>807.14499999999998</v>
      </c>
      <c r="N18" s="5">
        <f>'Форма мониторинга МО '!AF17</f>
        <v>100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999.96</v>
      </c>
      <c r="D19" s="5">
        <f>'Форма мониторинга МО '!H18</f>
        <v>1599.96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249.99</v>
      </c>
      <c r="D20" s="5">
        <f>'Форма мониторинга МО '!H19</f>
        <v>514.27</v>
      </c>
      <c r="E20" s="5">
        <f>'Форма мониторинга МО '!I19</f>
        <v>50</v>
      </c>
      <c r="F20" s="5">
        <f>'Форма мониторинга МО '!N19</f>
        <v>350</v>
      </c>
      <c r="G20" s="5">
        <f>'Форма мониторинга МО '!O19</f>
        <v>380</v>
      </c>
      <c r="H20" s="5">
        <f>'Форма мониторинга МО '!P19</f>
        <v>100</v>
      </c>
      <c r="I20" s="5">
        <f>'Форма мониторинга МО '!W19</f>
        <v>301.5</v>
      </c>
      <c r="J20" s="5">
        <f>'Форма мониторинга МО '!X19</f>
        <v>355</v>
      </c>
      <c r="K20" s="5">
        <f>'Форма мониторинга МО '!Y19</f>
        <v>66.67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132.49</v>
      </c>
      <c r="D21" s="5">
        <f>'Форма мониторинга МО '!H20</f>
        <v>162.99</v>
      </c>
      <c r="E21" s="5">
        <f>'Форма мониторинга МО '!I20</f>
        <v>100</v>
      </c>
      <c r="F21" s="5">
        <f>'Форма мониторинга МО '!N20</f>
        <v>260</v>
      </c>
      <c r="G21" s="5">
        <f>'Форма мониторинга МО '!O20</f>
        <v>260</v>
      </c>
      <c r="H21" s="5">
        <f>'Форма мониторинга МО '!P20</f>
        <v>100</v>
      </c>
      <c r="I21" s="5">
        <f>'Форма мониторинга МО '!W20</f>
        <v>199.33333333333334</v>
      </c>
      <c r="J21" s="5">
        <f>'Форма мониторинга МО '!X20</f>
        <v>253</v>
      </c>
      <c r="K21" s="5">
        <f>'Форма мониторинга МО '!Y20</f>
        <v>100</v>
      </c>
      <c r="L21" s="5">
        <f>'Форма мониторинга МО '!AD20</f>
        <v>217.5</v>
      </c>
      <c r="M21" s="5">
        <f>'Форма мониторинга МО '!AE20</f>
        <v>217.5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267.49</v>
      </c>
      <c r="D22" s="5">
        <f>'Форма мониторинга МО '!H21</f>
        <v>584.98500000000001</v>
      </c>
      <c r="E22" s="5">
        <f>'Форма мониторинга МО '!I21</f>
        <v>100</v>
      </c>
      <c r="F22" s="5">
        <f>'Форма мониторинга МО '!N21</f>
        <v>110</v>
      </c>
      <c r="G22" s="5">
        <f>'Форма мониторинга МО '!O21</f>
        <v>350</v>
      </c>
      <c r="H22" s="5">
        <f>'Форма мониторинга МО '!P21</f>
        <v>100</v>
      </c>
      <c r="I22" s="5">
        <f>'Форма мониторинга МО '!W21</f>
        <v>98.333333333333329</v>
      </c>
      <c r="J22" s="5">
        <f>'Форма мониторинга МО '!X21</f>
        <v>528.33333333333337</v>
      </c>
      <c r="K22" s="5">
        <f>'Форма мониторинга МО '!Y21</f>
        <v>100</v>
      </c>
      <c r="L22" s="5">
        <f>'Форма мониторинга МО '!AD21</f>
        <v>100</v>
      </c>
      <c r="M22" s="5">
        <f>'Форма мониторинга МО '!AE21</f>
        <v>342.5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716.77500000000009</v>
      </c>
      <c r="D23" s="5">
        <f>'Форма мониторинга МО '!H22</f>
        <v>916.63499999999999</v>
      </c>
      <c r="E23" s="5">
        <f>'Форма мониторинга МО '!I22</f>
        <v>100</v>
      </c>
      <c r="F23" s="5">
        <f>'Форма мониторинга МО '!N22</f>
        <v>570</v>
      </c>
      <c r="G23" s="5">
        <f>'Форма мониторинга МО '!O22</f>
        <v>640</v>
      </c>
      <c r="H23" s="5">
        <f>'Форма мониторинга МО '!P22</f>
        <v>100</v>
      </c>
      <c r="I23" s="5">
        <f>'Форма мониторинга МО '!W22</f>
        <v>445</v>
      </c>
      <c r="J23" s="5">
        <f>'Форма мониторинга МО '!X22</f>
        <v>525</v>
      </c>
      <c r="K23" s="5">
        <f>'Форма мониторинга МО '!Y22</f>
        <v>100</v>
      </c>
      <c r="L23" s="5">
        <f>'Форма мониторинга МО '!AD22</f>
        <v>600</v>
      </c>
      <c r="M23" s="5">
        <f>'Форма мониторинга МО '!AE22</f>
        <v>600</v>
      </c>
      <c r="N23" s="5">
        <f>'Форма мониторинга МО '!AF22</f>
        <v>100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278.32</v>
      </c>
      <c r="D24" s="5">
        <f>'Форма мониторинга МО '!H23</f>
        <v>549.98</v>
      </c>
      <c r="E24" s="5">
        <f>'Форма мониторинга МО '!I23</f>
        <v>100</v>
      </c>
      <c r="F24" s="5">
        <f>'Форма мониторинга МО '!N23</f>
        <v>230</v>
      </c>
      <c r="G24" s="5">
        <f>'Форма мониторинга МО '!O23</f>
        <v>300</v>
      </c>
      <c r="H24" s="5">
        <f>'Форма мониторинга МО '!P23</f>
        <v>100</v>
      </c>
      <c r="I24" s="5">
        <f>'Форма мониторинга МО '!W23</f>
        <v>235</v>
      </c>
      <c r="J24" s="5">
        <f>'Форма мониторинга МО '!X23</f>
        <v>300</v>
      </c>
      <c r="K24" s="5">
        <f>'Форма мониторинга МО '!Y23</f>
        <v>100</v>
      </c>
      <c r="L24" s="5">
        <f>'Форма мониторинга МО '!AD23</f>
        <v>292.5</v>
      </c>
      <c r="M24" s="5">
        <f>'Форма мониторинга МО '!AE23</f>
        <v>292.5</v>
      </c>
      <c r="N24" s="5">
        <f>'Форма мониторинга МО '!AF23</f>
        <v>100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85.99</v>
      </c>
      <c r="D25" s="5">
        <f>'Форма мониторинга МО '!H24</f>
        <v>202.99</v>
      </c>
      <c r="E25" s="5">
        <f>'Форма мониторинга МО '!I24</f>
        <v>100</v>
      </c>
      <c r="F25" s="5">
        <f>'Форма мониторинга МО '!N24</f>
        <v>65</v>
      </c>
      <c r="G25" s="5">
        <f>'Форма мониторинга МО '!O24</f>
        <v>180</v>
      </c>
      <c r="H25" s="5">
        <f>'Форма мониторинга МО '!P24</f>
        <v>100</v>
      </c>
      <c r="I25" s="5">
        <f>'Форма мониторинга МО '!W24</f>
        <v>53.666666666666664</v>
      </c>
      <c r="J25" s="5">
        <f>'Форма мониторинга МО '!X24</f>
        <v>151.66666666666666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173.5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39.799999999999997</v>
      </c>
      <c r="D26" s="5">
        <f>'Форма мониторинга МО '!H25</f>
        <v>97.72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91.286666666666676</v>
      </c>
      <c r="J26" s="5">
        <f>'Форма мониторинга МО '!X25</f>
        <v>108.19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107.91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23.060000000000002</v>
      </c>
      <c r="D27" s="5">
        <f>'Форма мониторинга МО '!H26</f>
        <v>53.06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54.903333333333336</v>
      </c>
      <c r="J27" s="5">
        <f>'Форма мониторинга МО '!X26</f>
        <v>65.083333333333329</v>
      </c>
      <c r="K27" s="5">
        <f>'Форма мониторинга МО '!Y26</f>
        <v>100</v>
      </c>
      <c r="L27" s="5">
        <f>'Форма мониторинга МО '!AD26</f>
        <v>51.47</v>
      </c>
      <c r="M27" s="5">
        <f>'Форма мониторинга МО '!AE26</f>
        <v>53.674999999999997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51.265000000000001</v>
      </c>
      <c r="D28" s="5">
        <f>'Форма мониторинга МО '!H27</f>
        <v>84.449999999999989</v>
      </c>
      <c r="E28" s="5">
        <f>'Форма мониторинга МО '!I27</f>
        <v>100</v>
      </c>
      <c r="F28" s="5">
        <f>'Форма мониторинга МО '!N27</f>
        <v>91</v>
      </c>
      <c r="G28" s="5">
        <f>'Форма мониторинга МО '!O27</f>
        <v>91</v>
      </c>
      <c r="H28" s="5">
        <f>'Форма мониторинга МО '!P27</f>
        <v>100</v>
      </c>
      <c r="I28" s="5">
        <f>'Форма мониторинга МО '!W27</f>
        <v>63.333333333333336</v>
      </c>
      <c r="J28" s="5">
        <f>'Форма мониторинга МО '!X27</f>
        <v>98</v>
      </c>
      <c r="K28" s="5">
        <f>'Форма мониторинга МО '!Y27</f>
        <v>100</v>
      </c>
      <c r="L28" s="5">
        <f>'Форма мониторинга МО '!AD27</f>
        <v>94.44</v>
      </c>
      <c r="M28" s="5">
        <f>'Форма мониторинга МО '!AE27</f>
        <v>116.67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296.30849999999998</v>
      </c>
      <c r="D29" s="5">
        <f>'Форма мониторинга МО '!H28</f>
        <v>734.95</v>
      </c>
      <c r="E29" s="5">
        <f>'Форма мониторинга МО '!I28</f>
        <v>100</v>
      </c>
      <c r="F29" s="5">
        <f>'Форма мониторинга МО '!N28</f>
        <v>310</v>
      </c>
      <c r="G29" s="5">
        <f>'Форма мониторинга МО '!O28</f>
        <v>310</v>
      </c>
      <c r="H29" s="5">
        <f>'Форма мониторинга МО '!P28</f>
        <v>100</v>
      </c>
      <c r="I29" s="5">
        <f>'Форма мониторинга МО '!W28</f>
        <v>266</v>
      </c>
      <c r="J29" s="5">
        <f>'Форма мониторинга МО '!X28</f>
        <v>398</v>
      </c>
      <c r="K29" s="5">
        <f>'Форма мониторинга МО '!Y28</f>
        <v>33.33</v>
      </c>
      <c r="L29" s="5">
        <f>'Форма мониторинга МО '!AD28</f>
        <v>0</v>
      </c>
      <c r="M29" s="5">
        <f>'Форма мониторинга МО '!AE28</f>
        <v>0</v>
      </c>
      <c r="N29" s="5">
        <f>'Форма мониторинга МО '!AF28</f>
        <v>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632.16999999999996</v>
      </c>
      <c r="D30" s="5">
        <f>'Форма мониторинга МО '!H29</f>
        <v>1044.3900000000001</v>
      </c>
      <c r="E30" s="5">
        <f>'Форма мониторинга МО '!I29</f>
        <v>100</v>
      </c>
      <c r="F30" s="5">
        <f>'Форма мониторинга МО '!N29</f>
        <v>631</v>
      </c>
      <c r="G30" s="5">
        <f>'Форма мониторинга МО '!O29</f>
        <v>945</v>
      </c>
      <c r="H30" s="5">
        <f>'Форма мониторинга МО '!P29</f>
        <v>100</v>
      </c>
      <c r="I30" s="5">
        <f>'Форма мониторинга МО '!W29</f>
        <v>490.66666666666669</v>
      </c>
      <c r="J30" s="5">
        <f>'Форма мониторинга МО '!X29</f>
        <v>825</v>
      </c>
      <c r="K30" s="5">
        <f>'Форма мониторинга МО '!Y29</f>
        <v>100</v>
      </c>
      <c r="L30" s="5">
        <f>'Форма мониторинга МО '!AD29</f>
        <v>850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62.275000000000006</v>
      </c>
      <c r="D31" s="5">
        <f>'Форма мониторинга МО '!H30</f>
        <v>88.7</v>
      </c>
      <c r="E31" s="5">
        <f>'Форма мониторинга МО '!I30</f>
        <v>100</v>
      </c>
      <c r="F31" s="5">
        <f>'Форма мониторинга МО '!N30</f>
        <v>91.4</v>
      </c>
      <c r="G31" s="5">
        <f>'Форма мониторинга МО '!O30</f>
        <v>91.4</v>
      </c>
      <c r="H31" s="5">
        <f>'Форма мониторинга МО '!P30</f>
        <v>100</v>
      </c>
      <c r="I31" s="5">
        <f>'Форма мониторинга МО '!W30</f>
        <v>73.406666666666666</v>
      </c>
      <c r="J31" s="5">
        <f>'Форма мониторинга МО '!X30</f>
        <v>91.740000000000009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236.63500000000002</v>
      </c>
      <c r="D32" s="5">
        <f>'Форма мониторинга МО '!H31</f>
        <v>274.97000000000003</v>
      </c>
      <c r="E32" s="5">
        <f>'Форма мониторинга МО '!I31</f>
        <v>100</v>
      </c>
      <c r="F32" s="5">
        <f>'Форма мониторинга МО '!N31</f>
        <v>366.67</v>
      </c>
      <c r="G32" s="5">
        <f>'Форма мониторинга МО '!O31</f>
        <v>366.67</v>
      </c>
      <c r="H32" s="5">
        <f>'Форма мониторинга МО '!P31</f>
        <v>100</v>
      </c>
      <c r="I32" s="5">
        <f>'Форма мониторинга МО '!W31</f>
        <v>204</v>
      </c>
      <c r="J32" s="5">
        <f>'Форма мониторинга МО '!X31</f>
        <v>280</v>
      </c>
      <c r="K32" s="5">
        <f>'Форма мониторинга МО '!Y31</f>
        <v>66.67</v>
      </c>
      <c r="L32" s="5">
        <f>'Форма мониторинга МО '!AD31</f>
        <v>337.5</v>
      </c>
      <c r="M32" s="5">
        <f>'Форма мониторинга МО '!AE31</f>
        <v>337.5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424.94499999999999</v>
      </c>
      <c r="D33" s="5">
        <f>'Форма мониторинга МО '!H32</f>
        <v>949.97</v>
      </c>
      <c r="E33" s="5">
        <f>'Форма мониторинга МО '!I32</f>
        <v>100</v>
      </c>
      <c r="F33" s="5">
        <f>'Форма мониторинга МО '!N32</f>
        <v>550</v>
      </c>
      <c r="G33" s="5">
        <f>'Форма мониторинга МО '!O32</f>
        <v>780</v>
      </c>
      <c r="H33" s="5">
        <f>'Форма мониторинга МО '!P32</f>
        <v>100</v>
      </c>
      <c r="I33" s="5">
        <f>'Форма мониторинга МО '!W32</f>
        <v>611</v>
      </c>
      <c r="J33" s="5">
        <f>'Форма мониторинга МО '!X32</f>
        <v>715.33333333333337</v>
      </c>
      <c r="K33" s="5">
        <f>'Форма мониторинга МО '!Y32</f>
        <v>100</v>
      </c>
      <c r="L33" s="5">
        <f>'Форма мониторинга МО '!AD32</f>
        <v>720</v>
      </c>
      <c r="M33" s="5">
        <f>'Форма мониторинга МО '!AE32</f>
        <v>720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21.74</v>
      </c>
      <c r="D34" s="5">
        <f>'Форма мониторинга МО '!H33</f>
        <v>46.989999999999995</v>
      </c>
      <c r="E34" s="5">
        <f>'Форма мониторинга МО '!I33</f>
        <v>100</v>
      </c>
      <c r="F34" s="5">
        <f>'Форма мониторинга МО '!N33</f>
        <v>35</v>
      </c>
      <c r="G34" s="5">
        <f>'Форма мониторинга МО '!O33</f>
        <v>35</v>
      </c>
      <c r="H34" s="5">
        <f>'Форма мониторинга МО '!P33</f>
        <v>100</v>
      </c>
      <c r="I34" s="5">
        <f>'Форма мониторинга МО '!W33</f>
        <v>29.333333333333332</v>
      </c>
      <c r="J34" s="5">
        <f>'Форма мониторинга МО '!X33</f>
        <v>29.333333333333332</v>
      </c>
      <c r="K34" s="5">
        <f>'Форма мониторинга МО '!Y33</f>
        <v>100</v>
      </c>
      <c r="L34" s="5">
        <f>'Форма мониторинга МО '!AD33</f>
        <v>31.5</v>
      </c>
      <c r="M34" s="5">
        <f>'Форма мониторинга МО '!AE33</f>
        <v>31.5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28.99</v>
      </c>
      <c r="D35" s="5">
        <f>'Форма мониторинга МО '!H34</f>
        <v>35.54</v>
      </c>
      <c r="E35" s="5">
        <f>'Форма мониторинга МО '!I34</f>
        <v>100</v>
      </c>
      <c r="F35" s="5">
        <f>'Форма мониторинга МО '!N34</f>
        <v>38</v>
      </c>
      <c r="G35" s="5">
        <f>'Форма мониторинга МО '!O34</f>
        <v>38</v>
      </c>
      <c r="H35" s="5">
        <f>'Форма мониторинга МО '!P34</f>
        <v>100</v>
      </c>
      <c r="I35" s="5">
        <f>'Форма мониторинга МО '!W34</f>
        <v>37</v>
      </c>
      <c r="J35" s="5">
        <f>'Форма мониторинга МО '!X34</f>
        <v>37</v>
      </c>
      <c r="K35" s="5">
        <f>'Форма мониторинга МО '!Y34</f>
        <v>100</v>
      </c>
      <c r="L35" s="5">
        <f>'Форма мониторинга МО '!AD34</f>
        <v>35</v>
      </c>
      <c r="M35" s="5">
        <f>'Форма мониторинга МО '!AE34</f>
        <v>35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19.239999999999998</v>
      </c>
      <c r="D36" s="5">
        <f>'Форма мониторинга МО '!H35</f>
        <v>30.740000000000002</v>
      </c>
      <c r="E36" s="5">
        <f>'Форма мониторинга МО '!I35</f>
        <v>100</v>
      </c>
      <c r="F36" s="5">
        <f>'Форма мониторинга МО '!N35</f>
        <v>24.5</v>
      </c>
      <c r="G36" s="5">
        <f>'Форма мониторинга МО '!O35</f>
        <v>24.5</v>
      </c>
      <c r="H36" s="5">
        <f>'Форма мониторинга МО '!P35</f>
        <v>100</v>
      </c>
      <c r="I36" s="5">
        <f>'Форма мониторинга МО '!W35</f>
        <v>22.666666666666668</v>
      </c>
      <c r="J36" s="5">
        <f>'Форма мониторинга МО '!X35</f>
        <v>22.666666666666668</v>
      </c>
      <c r="K36" s="5">
        <f>'Форма мониторинга МО '!Y35</f>
        <v>100</v>
      </c>
      <c r="L36" s="5">
        <f>'Форма мониторинга МО '!AD35</f>
        <v>20.5</v>
      </c>
      <c r="M36" s="5">
        <f>'Форма мониторинга МО '!AE35</f>
        <v>20.5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21.49</v>
      </c>
      <c r="D37" s="5">
        <f>'Форма мониторинга МО '!H36</f>
        <v>36.94</v>
      </c>
      <c r="E37" s="5">
        <f>'Форма мониторинга МО '!I36</f>
        <v>100</v>
      </c>
      <c r="F37" s="5">
        <f>'Форма мониторинга МО '!N36</f>
        <v>39</v>
      </c>
      <c r="G37" s="5">
        <f>'Форма мониторинга МО '!O36</f>
        <v>39</v>
      </c>
      <c r="H37" s="5">
        <f>'Форма мониторинга МО '!P36</f>
        <v>100</v>
      </c>
      <c r="I37" s="5">
        <f>'Форма мониторинга МО '!W36</f>
        <v>49.666666666666664</v>
      </c>
      <c r="J37" s="5">
        <f>'Форма мониторинга МО '!X36</f>
        <v>49.666666666666664</v>
      </c>
      <c r="K37" s="5">
        <f>'Форма мониторинга МО '!Y36</f>
        <v>100</v>
      </c>
      <c r="L37" s="5">
        <f>'Форма мониторинга МО '!AD36</f>
        <v>40</v>
      </c>
      <c r="M37" s="5">
        <f>'Форма мониторинга МО '!AE36</f>
        <v>40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194.99</v>
      </c>
      <c r="D38" s="5">
        <f>'Форма мониторинга МО '!H37</f>
        <v>372.48500000000001</v>
      </c>
      <c r="E38" s="5">
        <f>'Форма мониторинга МО '!I37</f>
        <v>100</v>
      </c>
      <c r="F38" s="5">
        <f>'Форма мониторинга МО '!N37</f>
        <v>250</v>
      </c>
      <c r="G38" s="5">
        <f>'Форма мониторинга МО '!O37</f>
        <v>257</v>
      </c>
      <c r="H38" s="5">
        <f>'Форма мониторинга МО '!P37</f>
        <v>100</v>
      </c>
      <c r="I38" s="5">
        <f>'Форма мониторинга МО '!W37</f>
        <v>354.66666666666669</v>
      </c>
      <c r="J38" s="5">
        <f>'Форма мониторинга МО '!X37</f>
        <v>354.66666666666669</v>
      </c>
      <c r="K38" s="5">
        <f>'Форма мониторинга МО '!Y37</f>
        <v>100</v>
      </c>
      <c r="L38" s="5">
        <f>'Форма мониторинга МО '!AD37</f>
        <v>192.5</v>
      </c>
      <c r="M38" s="5">
        <f>'Форма мониторинга МО '!AE37</f>
        <v>192.5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126.49000000000001</v>
      </c>
      <c r="D39" s="5">
        <f>'Форма мониторинга МО '!H38</f>
        <v>171.49</v>
      </c>
      <c r="E39" s="5">
        <f>'Форма мониторинга МО '!I38</f>
        <v>100</v>
      </c>
      <c r="F39" s="5">
        <f>'Форма мониторинга МО '!N38</f>
        <v>184</v>
      </c>
      <c r="G39" s="5">
        <f>'Форма мониторинга МО '!O38</f>
        <v>270</v>
      </c>
      <c r="H39" s="5">
        <f>'Форма мониторинга МО '!P38</f>
        <v>100</v>
      </c>
      <c r="I39" s="5">
        <f>'Форма мониторинга МО '!W38</f>
        <v>239</v>
      </c>
      <c r="J39" s="5">
        <f>'Форма мониторинга МО '!X38</f>
        <v>281.33333333333331</v>
      </c>
      <c r="K39" s="5">
        <f>'Форма мониторинга МО '!Y38</f>
        <v>100</v>
      </c>
      <c r="L39" s="5">
        <f>'Форма мониторинга МО '!AD38</f>
        <v>117.5</v>
      </c>
      <c r="M39" s="5">
        <f>'Форма мониторинга МО '!AE38</f>
        <v>142.5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228.99</v>
      </c>
      <c r="D40" s="5">
        <f>'Форма мониторинга МО '!H39</f>
        <v>269.99</v>
      </c>
      <c r="E40" s="5">
        <f>'Форма мониторинга МО '!I39</f>
        <v>100</v>
      </c>
      <c r="F40" s="5">
        <f>'Форма мониторинга МО '!N39</f>
        <v>300</v>
      </c>
      <c r="G40" s="5">
        <f>'Форма мониторинга МО '!O39</f>
        <v>300</v>
      </c>
      <c r="H40" s="5">
        <f>'Форма мониторинга МО '!P39</f>
        <v>100</v>
      </c>
      <c r="I40" s="5">
        <f>'Форма мониторинга МО '!W39</f>
        <v>310</v>
      </c>
      <c r="J40" s="5">
        <f>'Форма мониторинга МО '!X39</f>
        <v>310</v>
      </c>
      <c r="K40" s="5">
        <f>'Форма мониторинга МО '!Y39</f>
        <v>66.67</v>
      </c>
      <c r="L40" s="5">
        <f>'Форма мониторинга МО '!AD39</f>
        <v>155</v>
      </c>
      <c r="M40" s="5">
        <f>'Форма мониторинга МО '!AE39</f>
        <v>195</v>
      </c>
      <c r="N40" s="5">
        <f>'Форма мониторинга МО '!AF39</f>
        <v>50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63.239999999999995</v>
      </c>
      <c r="D41" s="5">
        <f>'Форма мониторинга МО '!H40</f>
        <v>119.99</v>
      </c>
      <c r="E41" s="5">
        <f>'Форма мониторинга МО '!I40</f>
        <v>100</v>
      </c>
      <c r="F41" s="5">
        <f>'Форма мониторинга МО '!N40</f>
        <v>90</v>
      </c>
      <c r="G41" s="5">
        <f>'Форма мониторинга МО '!O40</f>
        <v>140</v>
      </c>
      <c r="H41" s="5">
        <f>'Форма мониторинга МО '!P40</f>
        <v>100</v>
      </c>
      <c r="I41" s="5">
        <f>'Форма мониторинга МО '!W40</f>
        <v>105</v>
      </c>
      <c r="J41" s="5">
        <f>'Форма мониторинга МО '!X40</f>
        <v>137.66666666666666</v>
      </c>
      <c r="K41" s="5">
        <f>'Форма мониторинга МО '!Y40</f>
        <v>100</v>
      </c>
      <c r="L41" s="5">
        <f>'Форма мониторинга МО '!AD40</f>
        <v>84</v>
      </c>
      <c r="M41" s="5">
        <f>'Форма мониторинга МО '!AE40</f>
        <v>117.5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71.489999999999995</v>
      </c>
      <c r="D42" s="5">
        <f>'Форма мониторинга МО '!H41</f>
        <v>98.99</v>
      </c>
      <c r="E42" s="5">
        <f>'Форма мониторинга МО '!I41</f>
        <v>100</v>
      </c>
      <c r="F42" s="5">
        <f>'Форма мониторинга МО '!N41</f>
        <v>100</v>
      </c>
      <c r="G42" s="5">
        <f>'Форма мониторинга МО '!O41</f>
        <v>100</v>
      </c>
      <c r="H42" s="5">
        <f>'Форма мониторинга МО '!P41</f>
        <v>100</v>
      </c>
      <c r="I42" s="5">
        <f>'Форма мониторинга МО '!W41</f>
        <v>90</v>
      </c>
      <c r="J42" s="5">
        <f>'Форма мониторинга МО '!X41</f>
        <v>90</v>
      </c>
      <c r="K42" s="5">
        <f>'Форма мониторинга МО '!Y41</f>
        <v>33.33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204.99</v>
      </c>
      <c r="D43" s="5">
        <f>'Форма мониторинга МО '!H42</f>
        <v>279.99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250</v>
      </c>
      <c r="J43" s="5">
        <f>'Форма мониторинга МО '!X42</f>
        <v>250</v>
      </c>
      <c r="K43" s="5">
        <f>'Форма мониторинга МО '!Y42</f>
        <v>33.33</v>
      </c>
      <c r="L43" s="5">
        <f>'Форма мониторинга МО '!AD42</f>
        <v>115</v>
      </c>
      <c r="M43" s="5">
        <f>'Форма мониторинга МО '!AE42</f>
        <v>185</v>
      </c>
      <c r="N43" s="5">
        <f>'Форма мониторинга МО '!AF42</f>
        <v>50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92.49</v>
      </c>
      <c r="D44" s="5">
        <f>'Форма мониторинга МО '!H43</f>
        <v>122.49000000000001</v>
      </c>
      <c r="E44" s="5">
        <f>'Форма мониторинга МО '!I43</f>
        <v>100</v>
      </c>
      <c r="F44" s="5">
        <f>'Форма мониторинга МО '!N43</f>
        <v>175</v>
      </c>
      <c r="G44" s="5">
        <f>'Форма мониторинга МО '!O43</f>
        <v>175</v>
      </c>
      <c r="H44" s="5">
        <f>'Форма мониторинга МО '!P43</f>
        <v>100</v>
      </c>
      <c r="I44" s="5">
        <f>'Форма мониторинга МО '!W43</f>
        <v>170.33333333333334</v>
      </c>
      <c r="J44" s="5">
        <f>'Форма мониторинга МО '!X43</f>
        <v>170.33333333333334</v>
      </c>
      <c r="K44" s="5">
        <f>'Форма мониторинга МО '!Y43</f>
        <v>100</v>
      </c>
      <c r="L44" s="5">
        <f>'Форма мониторинга МО '!AD43</f>
        <v>147.5</v>
      </c>
      <c r="M44" s="5">
        <f>'Форма мониторинга МО '!AE43</f>
        <v>147.5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99.99</v>
      </c>
      <c r="D45" s="5">
        <f>'Форма мониторинга МО '!H44</f>
        <v>134.99</v>
      </c>
      <c r="E45" s="5">
        <f>'Форма мониторинга МО '!I44</f>
        <v>100</v>
      </c>
      <c r="F45" s="5">
        <f>'Форма мониторинга МО '!N44</f>
        <v>183</v>
      </c>
      <c r="G45" s="5">
        <f>'Форма мониторинга МО '!O44</f>
        <v>210</v>
      </c>
      <c r="H45" s="5">
        <f>'Форма мониторинга МО '!P44</f>
        <v>100</v>
      </c>
      <c r="I45" s="5">
        <f>'Форма мониторинга МО '!W44</f>
        <v>192.33333333333334</v>
      </c>
      <c r="J45" s="5">
        <f>'Форма мониторинга МО '!X44</f>
        <v>232.66666666666666</v>
      </c>
      <c r="K45" s="5">
        <f>'Форма мониторинга МО '!Y44</f>
        <v>100</v>
      </c>
      <c r="L45" s="5">
        <f>'Форма мониторинга МО '!AD44</f>
        <v>132.5</v>
      </c>
      <c r="M45" s="5">
        <f>'Форма мониторинга МО '!AE44</f>
        <v>180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68.489999999999995</v>
      </c>
      <c r="D46" s="5">
        <f>'Форма мониторинга МО '!H45</f>
        <v>89.49</v>
      </c>
      <c r="E46" s="5">
        <f>'Форма мониторинга МО '!I45</f>
        <v>100</v>
      </c>
      <c r="F46" s="5">
        <f>'Форма мониторинга МО '!N45</f>
        <v>88</v>
      </c>
      <c r="G46" s="5">
        <f>'Форма мониторинга МО '!O45</f>
        <v>88</v>
      </c>
      <c r="H46" s="5">
        <f>'Форма мониторинга МО '!P45</f>
        <v>100</v>
      </c>
      <c r="I46" s="5">
        <f>'Форма мониторинга МО '!W45</f>
        <v>78.333333333333329</v>
      </c>
      <c r="J46" s="5">
        <f>'Форма мониторинга МО '!X45</f>
        <v>78.333333333333329</v>
      </c>
      <c r="K46" s="5">
        <f>'Форма мониторинга МО '!Y45</f>
        <v>100</v>
      </c>
      <c r="L46" s="5">
        <f>'Форма мониторинга МО '!AD45</f>
        <v>77.5</v>
      </c>
      <c r="M46" s="5">
        <f>'Форма мониторинга МО '!AE45</f>
        <v>77.5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L5:M5"/>
    <mergeCell ref="O5:P5"/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2023-01-31T11:34:38Z</cp:lastPrinted>
  <dcterms:created xsi:type="dcterms:W3CDTF">2006-09-16T00:00:00Z</dcterms:created>
  <dcterms:modified xsi:type="dcterms:W3CDTF">2023-01-31T11:39:28Z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