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I10" i="1"/>
  <c r="Q11" i="1" l="1"/>
  <c r="Q10" i="1"/>
  <c r="P9" i="1" l="1"/>
  <c r="P16" i="1" s="1"/>
  <c r="I9" i="1"/>
  <c r="H9" i="1"/>
  <c r="Q9" i="1" l="1"/>
  <c r="J9" i="1" l="1"/>
  <c r="K9" i="1"/>
  <c r="L9" i="1"/>
  <c r="M9" i="1"/>
  <c r="N9" i="1"/>
  <c r="O9" i="1"/>
  <c r="I16" i="1" l="1"/>
  <c r="I18" i="1" s="1"/>
  <c r="N16" i="1" l="1"/>
  <c r="H16" i="1"/>
  <c r="O16" i="1" l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<sst xmlns="http://schemas.openxmlformats.org/spreadsheetml/2006/main" count="55" uniqueCount="46">
  <si>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</si>
  <si>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</si>
  <si>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</si>
  <si>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</si>
  <si>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</si>
  <si>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</si>
  <si>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</si>
  <si>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</si>
  <si>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</si>
  <si>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</si>
  <si>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</si>
  <si>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</si>
  <si>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</si>
  <si>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</si>
  <si>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</si>
  <si>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</si>
  <si>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</si>
  <si>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</si>
  <si>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</si>
  <si>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</si>
  <si>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</si>
  <si>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</si>
  <si>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</si>
  <si>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</si>
  <si>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</si>
  <si>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</si>
  <si>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</si>
  <si>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</si>
  <si>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</si>
  <si>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</si>
  <si>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</si>
  <si>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Валюта (ед. изм.) (1/2/3)</t>
  </si>
  <si>
    <t>ежемесячно до 10 числа</t>
  </si>
  <si>
    <t>-</t>
  </si>
  <si>
    <t>1.2.</t>
  </si>
  <si>
    <t>1.1.</t>
  </si>
  <si>
    <t>Главный бухгалтер</t>
  </si>
  <si>
    <t>Т.В. Сигова</t>
  </si>
  <si>
    <t>договор №8 от 01.12.2020</t>
  </si>
  <si>
    <t>договор №4 от 27.12.2021</t>
  </si>
  <si>
    <t>Сводная выписка из муниципальной долговой книги муниципального образования Лихославльский муниципальный округ Тверской области</t>
  </si>
  <si>
    <t>Предельный объем обязательств по муниципальным гарантиям (ст. 11 решения Думы Лихославльского муниципального округа Тверской области от 22.12.2021 №7/58-1 "О бюджете муниципального образования Лихославльский муниципальный округ Тверской области на 2022 год и плановый период 2023 и 2024 годов"), с учетом изменений, внесенных решением Думы Лихославльского муниципального округа Тверской области от 28.07.2022 №15/133-1</t>
  </si>
  <si>
    <t>Верхний предел муниципального долга на 01.01.2023г. (ст. 11 решения Думы Лихославльского муниципального округа Тверской области от 22.12.2021 №7/58-1 "О бюджете муниципального образования Лихославльский муниципальный округ Тверской области на 2022 год и плановый период 2023 и 2024 годов"), с учетом изменений, внесенных решением Думы Лихославльского муниципального округа Тверской области от 28.07.2022 №15/133-1</t>
  </si>
  <si>
    <t>по состоянию на 01 сентября 2022 года</t>
  </si>
  <si>
    <t>Заместитель Главы администрации, начальник Финансового управления</t>
  </si>
  <si>
    <t>А.В. Артемьева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</si>
</sst>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I12" sqref="I12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58" t="s">
        <v>27</v>
      </c>
      <c r="O1" s="58"/>
      <c r="P1" s="58"/>
      <c r="Q1" s="58"/>
    </row>
    <row r="2" spans="1:17" ht="38.25" customHeight="1" x14ac:dyDescent="0.3">
      <c r="N2" s="59" t="s">
        <v>28</v>
      </c>
      <c r="O2" s="59"/>
      <c r="P2" s="59"/>
      <c r="Q2" s="59"/>
    </row>
    <row r="3" spans="1:17" s="24" customFormat="1" ht="26.25" x14ac:dyDescent="0.4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4" customFormat="1" ht="26.25" x14ac:dyDescent="0.4">
      <c r="A4" s="60" t="s">
        <v>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4" customFormat="1" ht="27" thickBot="1" x14ac:dyDescent="0.45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5" customFormat="1" ht="47.25" customHeight="1" x14ac:dyDescent="0.25">
      <c r="A6" s="65" t="s">
        <v>3</v>
      </c>
      <c r="B6" s="61" t="s">
        <v>0</v>
      </c>
      <c r="C6" s="61"/>
      <c r="D6" s="61" t="s">
        <v>31</v>
      </c>
      <c r="E6" s="61" t="s">
        <v>1</v>
      </c>
      <c r="F6" s="61"/>
      <c r="G6" s="61"/>
      <c r="H6" s="61" t="s">
        <v>6</v>
      </c>
      <c r="I6" s="61" t="s">
        <v>30</v>
      </c>
      <c r="J6" s="61" t="s">
        <v>2</v>
      </c>
      <c r="K6" s="61"/>
      <c r="L6" s="61"/>
      <c r="M6" s="61"/>
      <c r="N6" s="61" t="s">
        <v>9</v>
      </c>
      <c r="O6" s="61"/>
      <c r="P6" s="61" t="s">
        <v>10</v>
      </c>
      <c r="Q6" s="64"/>
    </row>
    <row r="7" spans="1:17" s="5" customFormat="1" ht="66" customHeight="1" x14ac:dyDescent="0.25">
      <c r="A7" s="66"/>
      <c r="B7" s="62"/>
      <c r="C7" s="62"/>
      <c r="D7" s="62"/>
      <c r="E7" s="6" t="s">
        <v>4</v>
      </c>
      <c r="F7" s="6" t="s">
        <v>24</v>
      </c>
      <c r="G7" s="35" t="s">
        <v>5</v>
      </c>
      <c r="H7" s="62"/>
      <c r="I7" s="62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30496400</v>
      </c>
      <c r="I9" s="18">
        <f>SUM(I10:I11)</f>
        <v>27496400</v>
      </c>
      <c r="J9" s="18">
        <f t="shared" ref="J9:O9" si="0">SUM(J10:J10)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3000000</v>
      </c>
      <c r="O9" s="18">
        <f t="shared" si="0"/>
        <v>3000000</v>
      </c>
      <c r="P9" s="18">
        <f>SUM(P10:P11)</f>
        <v>17712.989999999998</v>
      </c>
      <c r="Q9" s="18">
        <f>SUM(Q10:Q11)</f>
        <v>31842</v>
      </c>
    </row>
    <row r="10" spans="1:17" s="7" customFormat="1" ht="69.75" customHeight="1" x14ac:dyDescent="0.25">
      <c r="A10" s="19" t="s">
        <v>35</v>
      </c>
      <c r="B10" s="43" t="s">
        <v>38</v>
      </c>
      <c r="C10" s="44"/>
      <c r="D10" s="20">
        <v>1</v>
      </c>
      <c r="E10" s="37">
        <v>44166</v>
      </c>
      <c r="F10" s="22">
        <v>44918</v>
      </c>
      <c r="G10" s="23" t="s">
        <v>32</v>
      </c>
      <c r="H10" s="18">
        <v>12835000</v>
      </c>
      <c r="I10" s="18">
        <f>12835000-N10</f>
        <v>9835000</v>
      </c>
      <c r="J10" s="25">
        <v>0</v>
      </c>
      <c r="K10" s="25">
        <v>0</v>
      </c>
      <c r="L10" s="25">
        <v>0</v>
      </c>
      <c r="M10" s="25">
        <v>0</v>
      </c>
      <c r="N10" s="25">
        <v>3000000</v>
      </c>
      <c r="O10" s="25">
        <v>3000000</v>
      </c>
      <c r="P10" s="38">
        <f>1090.1+984.6+1090.1+1054.93+1090.1+1054.93+1090.1</f>
        <v>7454.8600000000006</v>
      </c>
      <c r="Q10" s="38">
        <f>13887.07+P10</f>
        <v>21341.93</v>
      </c>
    </row>
    <row r="11" spans="1:17" s="7" customFormat="1" ht="69.75" customHeight="1" x14ac:dyDescent="0.25">
      <c r="A11" s="19" t="s">
        <v>34</v>
      </c>
      <c r="B11" s="43" t="s">
        <v>39</v>
      </c>
      <c r="C11" s="44"/>
      <c r="D11" s="20">
        <v>1</v>
      </c>
      <c r="E11" s="37">
        <v>44557</v>
      </c>
      <c r="F11" s="22">
        <v>45285</v>
      </c>
      <c r="G11" s="23" t="s">
        <v>32</v>
      </c>
      <c r="H11" s="18">
        <v>17661400</v>
      </c>
      <c r="I11" s="18">
        <v>17661400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8">
        <f>1500.01+1354.85+1500.01+1451.62+1500.01+1451.62+1500.01</f>
        <v>10258.129999999999</v>
      </c>
      <c r="Q11" s="38">
        <f>241.94+P11</f>
        <v>10500.07</v>
      </c>
    </row>
    <row r="12" spans="1:17" s="7" customFormat="1" ht="76.5" customHeight="1" x14ac:dyDescent="0.25">
      <c r="A12" s="19" t="s">
        <v>23</v>
      </c>
      <c r="B12" s="56" t="s">
        <v>17</v>
      </c>
      <c r="C12" s="57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43" t="s">
        <v>11</v>
      </c>
      <c r="C13" s="44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43" t="s">
        <v>20</v>
      </c>
      <c r="C14" s="44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106.5" customHeight="1" x14ac:dyDescent="0.25">
      <c r="A15" s="13"/>
      <c r="B15" s="52" t="s">
        <v>41</v>
      </c>
      <c r="C15" s="53"/>
      <c r="D15" s="53"/>
      <c r="E15" s="53"/>
      <c r="F15" s="53"/>
      <c r="G15" s="53"/>
      <c r="H15" s="54"/>
      <c r="I15" s="51">
        <v>0</v>
      </c>
      <c r="J15" s="51"/>
      <c r="K15" s="33" t="s">
        <v>33</v>
      </c>
      <c r="L15" s="33" t="s">
        <v>33</v>
      </c>
      <c r="M15" s="33" t="s">
        <v>33</v>
      </c>
      <c r="N15" s="33" t="s">
        <v>33</v>
      </c>
      <c r="O15" s="33" t="s">
        <v>33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43" t="s">
        <v>12</v>
      </c>
      <c r="C16" s="44"/>
      <c r="D16" s="26"/>
      <c r="E16" s="26">
        <v>0</v>
      </c>
      <c r="F16" s="26">
        <v>0</v>
      </c>
      <c r="G16" s="27">
        <v>0</v>
      </c>
      <c r="H16" s="25">
        <f>H9+H12</f>
        <v>30496400</v>
      </c>
      <c r="I16" s="25">
        <f>I9+I12</f>
        <v>27496400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3000000</v>
      </c>
      <c r="O16" s="25">
        <f>O12+O9</f>
        <v>3000000</v>
      </c>
      <c r="P16" s="31">
        <f>P12+P9</f>
        <v>17712.989999999998</v>
      </c>
      <c r="Q16" s="31">
        <f>Q12+Q9</f>
        <v>31842</v>
      </c>
    </row>
    <row r="17" spans="1:19" s="7" customFormat="1" ht="102" customHeight="1" x14ac:dyDescent="0.25">
      <c r="A17" s="15"/>
      <c r="B17" s="40" t="s">
        <v>42</v>
      </c>
      <c r="C17" s="41"/>
      <c r="D17" s="41"/>
      <c r="E17" s="41"/>
      <c r="F17" s="41"/>
      <c r="G17" s="41"/>
      <c r="H17" s="41"/>
      <c r="I17" s="42">
        <v>17661400</v>
      </c>
      <c r="J17" s="42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33</v>
      </c>
      <c r="Q17" s="33" t="s">
        <v>33</v>
      </c>
    </row>
    <row r="18" spans="1:19" s="7" customFormat="1" ht="25.5" customHeight="1" x14ac:dyDescent="0.25">
      <c r="A18" s="15"/>
      <c r="B18" s="45" t="s">
        <v>13</v>
      </c>
      <c r="C18" s="4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-9835000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39" customHeight="1" x14ac:dyDescent="0.25">
      <c r="A21" s="4"/>
      <c r="B21" s="47" t="s">
        <v>44</v>
      </c>
      <c r="C21" s="47"/>
      <c r="D21" s="47"/>
      <c r="E21" s="47"/>
      <c r="F21" s="47"/>
      <c r="G21" s="47"/>
      <c r="N21" s="3" t="s">
        <v>45</v>
      </c>
    </row>
    <row r="22" spans="1:19" s="3" customFormat="1" ht="21.75" customHeight="1" x14ac:dyDescent="0.25">
      <c r="B22" s="16"/>
      <c r="C22" s="55"/>
      <c r="D22" s="55"/>
      <c r="E22" s="55"/>
      <c r="F22" s="55"/>
      <c r="G22" s="55"/>
      <c r="H22" s="16"/>
      <c r="I22" s="16"/>
      <c r="J22" s="16"/>
      <c r="K22" s="16"/>
      <c r="L22" s="39"/>
      <c r="M22" s="39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47" t="s">
        <v>36</v>
      </c>
      <c r="C23" s="47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2022-09-02T07:59:01Z</cp:lastPrinted>
  <dcterms:created xsi:type="dcterms:W3CDTF">2009-10-03T16:38:36Z</dcterms:created>
  <dcterms:modified xsi:type="dcterms:W3CDTF">2022-09-02T07:59:32Z</dcterms:modified>
</cp:coreProperties>
</file>