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N10" i="1"/>
  <c r="N9"/>
  <c r="N18" s="1"/>
  <c r="P12"/>
  <c r="P11"/>
  <c r="P10"/>
  <c r="Q12"/>
  <c r="H9"/>
  <c r="I13"/>
  <c r="I14"/>
  <c r="N13"/>
  <c r="O14"/>
  <c r="O13" s="1"/>
  <c r="I10"/>
  <c r="I9" s="1"/>
  <c r="O10"/>
  <c r="O9" s="1"/>
  <c r="O18" s="1"/>
  <c r="P14"/>
  <c r="P9" l="1"/>
  <c r="Q10"/>
  <c r="P13"/>
  <c r="Q11"/>
  <c r="J9"/>
  <c r="K9"/>
  <c r="L9"/>
  <c r="M9"/>
  <c r="I18"/>
  <c r="I20" s="1"/>
  <c r="H18"/>
  <c r="H13"/>
  <c r="Q9" l="1"/>
  <c r="Q18" s="1"/>
  <c r="P18"/>
  <c r="Q14"/>
  <c r="Q13" s="1"/>
</calcChain>
</file>

<file path=xl/sharedStrings.xml><?xml version="1.0" encoding="utf-8"?>
<sst xmlns="http://schemas.openxmlformats.org/spreadsheetml/2006/main" count="61" uniqueCount="51">
  <si>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</si>
  <si>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</si>
  <si>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</si>
  <si>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</si>
  <si>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</si>
  <si>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</si>
  <si>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</si>
  <si>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</si>
  <si>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</si>
  <si>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</si>
  <si>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</si>
  <si>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</si>
  <si>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</si>
  <si>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</si>
  <si>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</si>
  <si>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</si>
  <si>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</si>
  <si>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</si>
  <si>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</si>
  <si>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</si>
  <si>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</si>
  <si>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</si>
  <si>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</si>
  <si>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</si>
  <si>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</si>
  <si>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</si>
  <si>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</si>
  <si>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</si>
  <si>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</si>
  <si>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</si>
  <si>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</si>
  <si>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</si>
  <si>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</si>
  <si>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</si>
  <si>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</si>
  <si>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</si>
  <si>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</si>
  <si>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</si>
  <si>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</si>
  <si>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</si>
  <si>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</si>
  <si>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1.2.</t>
  </si>
  <si>
    <t>дог.№17 от 03.12.2015</t>
  </si>
  <si>
    <t>Т.В.Сигова</t>
  </si>
  <si>
    <t xml:space="preserve">Верхний предел муниципального долга на 01.01.2017г. (п 1 пп 1.3 от 30.05.2016г. № 151 "О внесении изменений в решение Собрания депутатов Лихославльского района "О бюджете муниципального образования "Лихославльский район" на 2016 год и плановый период 2017 и 2018 годов") от 25.12.2015г.№ 126 </t>
  </si>
  <si>
    <t xml:space="preserve">Предельный объем обязательств по муниципальным гарантиям(п 1 пп 1.3 от 30.05.2016г. № 151 "О внесении изменений в решение Собрания депутатов Лихославльского района "О бюджете муниципального образования "Лихославльский район" на 2016 год и плановый период 2017 и 2018 годов") от 25.12.2015г.№ 126 </t>
  </si>
  <si>
    <t>1.3.</t>
  </si>
  <si>
    <t>дог.№5 от 27.07.2016</t>
  </si>
  <si>
    <t>по состоянию на 01 ноября  2016 года.</t>
  </si>
  <si>
    <t>Зам.главы администрации, начальника финансового отдела администрации Лихославльского района</t>
  </si>
  <si>
    <t>А.В.Артемьева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</si>
</sst>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  <numFmt numFmtId="167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O18" sqref="O18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42" t="s">
        <v>27</v>
      </c>
      <c r="O1" s="42"/>
      <c r="P1" s="42"/>
      <c r="Q1" s="42"/>
    </row>
    <row r="2" spans="1:17" ht="38.25" customHeight="1">
      <c r="N2" s="43" t="s">
        <v>28</v>
      </c>
      <c r="O2" s="43"/>
      <c r="P2" s="43"/>
      <c r="Q2" s="43"/>
    </row>
    <row r="3" spans="1:17" s="24" customFormat="1" ht="26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24" customFormat="1" ht="26.25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24" customFormat="1" ht="27" thickBot="1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5" customFormat="1" ht="47.25" customHeight="1">
      <c r="A6" s="49" t="s">
        <v>3</v>
      </c>
      <c r="B6" s="45" t="s">
        <v>0</v>
      </c>
      <c r="C6" s="45"/>
      <c r="D6" s="45" t="s">
        <v>34</v>
      </c>
      <c r="E6" s="45" t="s">
        <v>1</v>
      </c>
      <c r="F6" s="45"/>
      <c r="G6" s="45"/>
      <c r="H6" s="45" t="s">
        <v>6</v>
      </c>
      <c r="I6" s="45" t="s">
        <v>30</v>
      </c>
      <c r="J6" s="45" t="s">
        <v>2</v>
      </c>
      <c r="K6" s="45"/>
      <c r="L6" s="45"/>
      <c r="M6" s="45"/>
      <c r="N6" s="45" t="s">
        <v>9</v>
      </c>
      <c r="O6" s="45"/>
      <c r="P6" s="45" t="s">
        <v>10</v>
      </c>
      <c r="Q6" s="48"/>
    </row>
    <row r="7" spans="1:17" s="5" customFormat="1" ht="66" customHeight="1">
      <c r="A7" s="50"/>
      <c r="B7" s="46"/>
      <c r="C7" s="46"/>
      <c r="D7" s="46"/>
      <c r="E7" s="6" t="s">
        <v>4</v>
      </c>
      <c r="F7" s="6" t="s">
        <v>24</v>
      </c>
      <c r="G7" s="39" t="s">
        <v>5</v>
      </c>
      <c r="H7" s="46"/>
      <c r="I7" s="46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4">
        <v>2</v>
      </c>
      <c r="C8" s="54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H10+H11+H12</f>
        <v>35500000</v>
      </c>
      <c r="I9" s="18">
        <f>I10+I11+I12</f>
        <v>27500000</v>
      </c>
      <c r="J9" s="18">
        <f t="shared" ref="J9:O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N10+N11+N12</f>
        <v>8000000</v>
      </c>
      <c r="O9" s="18">
        <f>O10+O11+O12</f>
        <v>8000000</v>
      </c>
      <c r="P9" s="18">
        <f>P10+P11+P12</f>
        <v>1024412.5399999999</v>
      </c>
      <c r="Q9" s="18">
        <f>Q10+Q11+Q12</f>
        <v>1904638.55</v>
      </c>
    </row>
    <row r="10" spans="1:17" s="7" customFormat="1" ht="69.75" customHeight="1">
      <c r="A10" s="19" t="s">
        <v>31</v>
      </c>
      <c r="B10" s="60" t="s">
        <v>40</v>
      </c>
      <c r="C10" s="61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f>H10-O10</f>
        <v>7000000</v>
      </c>
      <c r="J10" s="25">
        <v>0</v>
      </c>
      <c r="K10" s="25">
        <v>0</v>
      </c>
      <c r="L10" s="25">
        <v>0</v>
      </c>
      <c r="M10" s="25">
        <v>0</v>
      </c>
      <c r="N10" s="25">
        <f>2000000+6000000</f>
        <v>8000000</v>
      </c>
      <c r="O10" s="25">
        <f>N10</f>
        <v>8000000</v>
      </c>
      <c r="P10" s="38">
        <f>69877.05+65368.85+69877.05+67622.95+69877.05+67622.95+69275.96+60560.11+58606.56</f>
        <v>598688.53</v>
      </c>
      <c r="Q10" s="35">
        <f>843082.17+P10</f>
        <v>1441770.7000000002</v>
      </c>
    </row>
    <row r="11" spans="1:17" s="7" customFormat="1" ht="69.75" customHeight="1">
      <c r="A11" s="19" t="s">
        <v>41</v>
      </c>
      <c r="B11" s="60" t="s">
        <v>42</v>
      </c>
      <c r="C11" s="61"/>
      <c r="D11" s="20">
        <v>1</v>
      </c>
      <c r="E11" s="22">
        <v>42341</v>
      </c>
      <c r="F11" s="22">
        <v>43094</v>
      </c>
      <c r="G11" s="23" t="s">
        <v>35</v>
      </c>
      <c r="H11" s="18">
        <v>8500000</v>
      </c>
      <c r="I11" s="18">
        <v>8500000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39596.99+37042.35+39596.99+38319.67+39596.99+38319.67+39596.99+39596.99+38319.67</f>
        <v>349986.30999999994</v>
      </c>
      <c r="Q11" s="25">
        <f>37143.84+P11</f>
        <v>387130.14999999991</v>
      </c>
    </row>
    <row r="12" spans="1:17" s="7" customFormat="1" ht="69.75" customHeight="1">
      <c r="A12" s="19" t="s">
        <v>46</v>
      </c>
      <c r="B12" s="60" t="s">
        <v>47</v>
      </c>
      <c r="C12" s="61"/>
      <c r="D12" s="20">
        <v>1</v>
      </c>
      <c r="E12" s="22">
        <v>42578</v>
      </c>
      <c r="F12" s="22">
        <v>43459</v>
      </c>
      <c r="G12" s="23" t="s">
        <v>35</v>
      </c>
      <c r="H12" s="18">
        <v>12000000</v>
      </c>
      <c r="I12" s="18">
        <v>12000000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41">
        <f>5737.7+35573.77+34426.23</f>
        <v>75737.7</v>
      </c>
      <c r="Q12" s="41">
        <f>P12</f>
        <v>75737.7</v>
      </c>
    </row>
    <row r="13" spans="1:17" s="7" customFormat="1" ht="76.5" customHeight="1">
      <c r="A13" s="19" t="s">
        <v>23</v>
      </c>
      <c r="B13" s="62" t="s">
        <v>17</v>
      </c>
      <c r="C13" s="63"/>
      <c r="D13" s="21"/>
      <c r="E13" s="21">
        <v>0</v>
      </c>
      <c r="F13" s="21">
        <v>0</v>
      </c>
      <c r="G13" s="14">
        <v>0</v>
      </c>
      <c r="H13" s="18">
        <f>SUM(H14:H14)</f>
        <v>10000000</v>
      </c>
      <c r="I13" s="40">
        <f>I14</f>
        <v>0</v>
      </c>
      <c r="J13" s="25">
        <v>0</v>
      </c>
      <c r="K13" s="25">
        <v>0</v>
      </c>
      <c r="L13" s="25">
        <v>0</v>
      </c>
      <c r="M13" s="25">
        <v>0</v>
      </c>
      <c r="N13" s="25">
        <f>N14</f>
        <v>10000000</v>
      </c>
      <c r="O13" s="25">
        <f>O14</f>
        <v>10000000</v>
      </c>
      <c r="P13" s="28">
        <f>P14</f>
        <v>559680.21</v>
      </c>
      <c r="Q13" s="28">
        <f>Q14</f>
        <v>2452288.41</v>
      </c>
    </row>
    <row r="14" spans="1:17" s="7" customFormat="1" ht="63.75" customHeight="1">
      <c r="A14" s="19" t="s">
        <v>32</v>
      </c>
      <c r="B14" s="62" t="s">
        <v>36</v>
      </c>
      <c r="C14" s="64"/>
      <c r="D14" s="20">
        <v>1</v>
      </c>
      <c r="E14" s="22">
        <v>41618</v>
      </c>
      <c r="F14" s="32">
        <v>42705</v>
      </c>
      <c r="G14" s="23" t="s">
        <v>37</v>
      </c>
      <c r="H14" s="25">
        <v>10000000</v>
      </c>
      <c r="I14" s="31">
        <f>H14-N14</f>
        <v>0</v>
      </c>
      <c r="J14" s="25">
        <v>0</v>
      </c>
      <c r="K14" s="25">
        <v>0</v>
      </c>
      <c r="L14" s="25">
        <v>0</v>
      </c>
      <c r="M14" s="25">
        <v>0</v>
      </c>
      <c r="N14" s="25">
        <v>10000000</v>
      </c>
      <c r="O14" s="25">
        <f>N14</f>
        <v>10000000</v>
      </c>
      <c r="P14" s="36">
        <f>78917.91+78855.19+73767.76+78855.19+76311.48+78855.19+76311.48+17806.01</f>
        <v>559680.21</v>
      </c>
      <c r="Q14" s="36">
        <f>1892608.2+P14</f>
        <v>2452288.41</v>
      </c>
    </row>
    <row r="15" spans="1:17" s="7" customFormat="1" ht="38.25" customHeight="1">
      <c r="A15" s="13" t="s">
        <v>18</v>
      </c>
      <c r="B15" s="60" t="s">
        <v>11</v>
      </c>
      <c r="C15" s="61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29">
        <v>0</v>
      </c>
    </row>
    <row r="16" spans="1:17" s="7" customFormat="1" ht="39" customHeight="1">
      <c r="A16" s="13" t="s">
        <v>19</v>
      </c>
      <c r="B16" s="60" t="s">
        <v>20</v>
      </c>
      <c r="C16" s="61"/>
      <c r="D16" s="21"/>
      <c r="E16" s="21">
        <v>0</v>
      </c>
      <c r="F16" s="21">
        <v>0</v>
      </c>
      <c r="G16" s="14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1">
        <v>0</v>
      </c>
      <c r="Q16" s="31">
        <v>0</v>
      </c>
    </row>
    <row r="17" spans="1:19" s="7" customFormat="1" ht="88.5" customHeight="1">
      <c r="A17" s="13"/>
      <c r="B17" s="56" t="s">
        <v>45</v>
      </c>
      <c r="C17" s="57"/>
      <c r="D17" s="57"/>
      <c r="E17" s="57"/>
      <c r="F17" s="57"/>
      <c r="G17" s="57"/>
      <c r="H17" s="58"/>
      <c r="I17" s="55">
        <v>0</v>
      </c>
      <c r="J17" s="55"/>
      <c r="K17" s="34" t="s">
        <v>38</v>
      </c>
      <c r="L17" s="34" t="s">
        <v>38</v>
      </c>
      <c r="M17" s="34" t="s">
        <v>38</v>
      </c>
      <c r="N17" s="34" t="s">
        <v>38</v>
      </c>
      <c r="O17" s="34" t="s">
        <v>38</v>
      </c>
      <c r="P17" s="34">
        <v>0</v>
      </c>
      <c r="Q17" s="34">
        <v>0</v>
      </c>
    </row>
    <row r="18" spans="1:19" s="7" customFormat="1" ht="29.25" customHeight="1">
      <c r="A18" s="13" t="s">
        <v>21</v>
      </c>
      <c r="B18" s="60" t="s">
        <v>12</v>
      </c>
      <c r="C18" s="61"/>
      <c r="D18" s="26"/>
      <c r="E18" s="26">
        <v>0</v>
      </c>
      <c r="F18" s="26">
        <v>0</v>
      </c>
      <c r="G18" s="27">
        <v>0</v>
      </c>
      <c r="H18" s="25">
        <f>H9+H13</f>
        <v>45500000</v>
      </c>
      <c r="I18" s="25">
        <f>I9+I13</f>
        <v>27500000</v>
      </c>
      <c r="J18" s="25">
        <v>0</v>
      </c>
      <c r="K18" s="25">
        <v>0</v>
      </c>
      <c r="L18" s="25">
        <v>0</v>
      </c>
      <c r="M18" s="25">
        <v>0</v>
      </c>
      <c r="N18" s="25">
        <f>N13+N9</f>
        <v>18000000</v>
      </c>
      <c r="O18" s="25">
        <f>O13+O9</f>
        <v>18000000</v>
      </c>
      <c r="P18" s="31">
        <f>P13+P9</f>
        <v>1584092.75</v>
      </c>
      <c r="Q18" s="31">
        <f>Q13+Q9</f>
        <v>4356926.96</v>
      </c>
    </row>
    <row r="19" spans="1:19" s="7" customFormat="1" ht="80.25" customHeight="1">
      <c r="A19" s="15"/>
      <c r="B19" s="66" t="s">
        <v>44</v>
      </c>
      <c r="C19" s="67"/>
      <c r="D19" s="67"/>
      <c r="E19" s="67"/>
      <c r="F19" s="67"/>
      <c r="G19" s="67"/>
      <c r="H19" s="67"/>
      <c r="I19" s="68">
        <v>39665500</v>
      </c>
      <c r="J19" s="68"/>
      <c r="K19" s="33">
        <v>0</v>
      </c>
      <c r="L19" s="33">
        <v>0</v>
      </c>
      <c r="M19" s="33">
        <v>0</v>
      </c>
      <c r="N19" s="34">
        <v>0</v>
      </c>
      <c r="O19" s="34">
        <v>0</v>
      </c>
      <c r="P19" s="34" t="s">
        <v>38</v>
      </c>
      <c r="Q19" s="34" t="s">
        <v>38</v>
      </c>
    </row>
    <row r="20" spans="1:19" s="7" customFormat="1" ht="25.5" customHeight="1">
      <c r="A20" s="15"/>
      <c r="B20" s="69" t="s">
        <v>13</v>
      </c>
      <c r="C20" s="70"/>
      <c r="D20" s="14"/>
      <c r="E20" s="14">
        <v>0</v>
      </c>
      <c r="F20" s="14">
        <v>0</v>
      </c>
      <c r="G20" s="14">
        <v>0</v>
      </c>
      <c r="H20" s="14">
        <v>0</v>
      </c>
      <c r="I20" s="37">
        <f>I19-I18</f>
        <v>12165500</v>
      </c>
      <c r="J20" s="14">
        <v>0</v>
      </c>
      <c r="K20" s="14">
        <v>0</v>
      </c>
      <c r="L20" s="14">
        <v>0</v>
      </c>
      <c r="M20" s="14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9" s="3" customFormat="1">
      <c r="A21" s="4"/>
    </row>
    <row r="22" spans="1:19" s="3" customFormat="1">
      <c r="A22" s="4"/>
    </row>
    <row r="23" spans="1:19" s="3" customFormat="1" ht="51.75" customHeight="1">
      <c r="A23" s="4"/>
      <c r="B23" s="53" t="s">
        <v>49</v>
      </c>
      <c r="C23" s="53"/>
      <c r="D23" s="53"/>
      <c r="E23" s="53"/>
      <c r="F23" s="53"/>
      <c r="G23" s="53"/>
      <c r="N23" s="3" t="s">
        <v>50</v>
      </c>
    </row>
    <row r="24" spans="1:19" s="3" customFormat="1" ht="21.75" customHeight="1">
      <c r="B24" s="16"/>
      <c r="C24" s="59"/>
      <c r="D24" s="59"/>
      <c r="E24" s="59"/>
      <c r="F24" s="59"/>
      <c r="G24" s="59"/>
      <c r="H24" s="16"/>
      <c r="I24" s="16"/>
      <c r="J24" s="16"/>
      <c r="K24" s="16"/>
      <c r="L24" s="65"/>
      <c r="M24" s="65"/>
      <c r="N24" s="11"/>
      <c r="O24" s="11"/>
      <c r="P24" s="11"/>
      <c r="Q24" s="11"/>
      <c r="R24" s="11"/>
      <c r="S24" s="11"/>
    </row>
    <row r="25" spans="1:19" s="3" customFormat="1" ht="37.5" customHeight="1">
      <c r="A25" s="4"/>
      <c r="B25" s="53" t="s">
        <v>39</v>
      </c>
      <c r="C25" s="53"/>
      <c r="N25" s="3" t="s">
        <v>43</v>
      </c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  <row r="33" spans="1:1" s="3" customFormat="1">
      <c r="A33" s="4"/>
    </row>
  </sheetData>
  <mergeCells count="33">
    <mergeCell ref="L24:M24"/>
    <mergeCell ref="B19:H19"/>
    <mergeCell ref="I19:J19"/>
    <mergeCell ref="B15:C15"/>
    <mergeCell ref="B16:C16"/>
    <mergeCell ref="B18:C18"/>
    <mergeCell ref="B20:C20"/>
    <mergeCell ref="B23:G23"/>
    <mergeCell ref="B9:C9"/>
    <mergeCell ref="B25:C25"/>
    <mergeCell ref="B8:C8"/>
    <mergeCell ref="I17:J17"/>
    <mergeCell ref="B17:H17"/>
    <mergeCell ref="C24:G24"/>
    <mergeCell ref="B10:C10"/>
    <mergeCell ref="B13:C13"/>
    <mergeCell ref="B14:C14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2016-09-02T11:39:16Z</cp:lastPrinted>
  <dcterms:created xsi:type="dcterms:W3CDTF">2009-10-03T16:38:36Z</dcterms:created>
  <dcterms:modified xsi:type="dcterms:W3CDTF">2016-11-02T08:13:03Z</dcterms:modified>
</cp:coreProperties>
</file>