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1" i="8"/>
  <c r="W41"/>
  <c r="W31"/>
  <c r="AE37"/>
  <c r="AD37"/>
  <c r="AE44"/>
  <c r="AD44"/>
  <c r="AE39"/>
  <c r="AE35"/>
  <c r="AD35"/>
  <c r="AE34"/>
  <c r="AD34"/>
  <c r="AE33"/>
  <c r="AD33"/>
  <c r="AE7"/>
  <c r="AD7"/>
  <c r="G44"/>
  <c r="H42"/>
  <c r="AE42"/>
  <c r="M43" i="9" s="1"/>
  <c r="AD42" i="8"/>
  <c r="AE38"/>
  <c r="AE36"/>
  <c r="M37" i="9" s="1"/>
  <c r="AD36" i="8"/>
  <c r="X42"/>
  <c r="J43" i="9" s="1"/>
  <c r="W42" i="8"/>
  <c r="I43" i="9" s="1"/>
  <c r="X40" i="8"/>
  <c r="W40"/>
  <c r="I41" i="9" s="1"/>
  <c r="X39" i="8"/>
  <c r="J40" i="9" s="1"/>
  <c r="W39" i="8"/>
  <c r="I40" i="9" s="1"/>
  <c r="X38" i="8"/>
  <c r="J39" i="9" s="1"/>
  <c r="W38" i="8"/>
  <c r="I39" i="9" s="1"/>
  <c r="X36" i="8"/>
  <c r="J37" i="9" s="1"/>
  <c r="W34" i="8"/>
  <c r="O38"/>
  <c r="G39" i="9" s="1"/>
  <c r="X37" i="8"/>
  <c r="J38" i="9" s="1"/>
  <c r="W37" i="8"/>
  <c r="I38" i="9" s="1"/>
  <c r="X17" i="8"/>
  <c r="J18" i="9" s="1"/>
  <c r="W17" i="8"/>
  <c r="I18" i="9" s="1"/>
  <c r="G39" i="8"/>
  <c r="G6"/>
  <c r="C7" i="9" s="1"/>
  <c r="H6" i="8"/>
  <c r="D7" i="9" s="1"/>
  <c r="G7" i="8"/>
  <c r="C8" i="9" s="1"/>
  <c r="H7" i="8"/>
  <c r="G8"/>
  <c r="H8"/>
  <c r="G9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G13"/>
  <c r="H13"/>
  <c r="D14" i="9" s="1"/>
  <c r="G14" i="8"/>
  <c r="C15" i="9" s="1"/>
  <c r="H14" i="8"/>
  <c r="G15"/>
  <c r="C16" i="9" s="1"/>
  <c r="H15" i="8"/>
  <c r="D16" i="9" s="1"/>
  <c r="G16" i="8"/>
  <c r="C17" i="9" s="1"/>
  <c r="H16" i="8"/>
  <c r="G17"/>
  <c r="C18" i="9" s="1"/>
  <c r="H17" i="8"/>
  <c r="D18" i="9" s="1"/>
  <c r="G19" i="8"/>
  <c r="H19"/>
  <c r="D20" i="9" s="1"/>
  <c r="G20" i="8"/>
  <c r="C21" i="9" s="1"/>
  <c r="H20" i="8"/>
  <c r="G21"/>
  <c r="C22" i="9" s="1"/>
  <c r="H21" i="8"/>
  <c r="D22" i="9" s="1"/>
  <c r="G22" i="8"/>
  <c r="H22"/>
  <c r="D23" i="9" s="1"/>
  <c r="G23" i="8"/>
  <c r="H23"/>
  <c r="D24" i="9" s="1"/>
  <c r="G24" i="8"/>
  <c r="C25" i="9" s="1"/>
  <c r="H24" i="8"/>
  <c r="D25" i="9" s="1"/>
  <c r="G25" i="8"/>
  <c r="H25"/>
  <c r="G26"/>
  <c r="H26"/>
  <c r="G27"/>
  <c r="C28" i="9" s="1"/>
  <c r="H27" i="8"/>
  <c r="G28"/>
  <c r="D29" i="9"/>
  <c r="G29" i="8"/>
  <c r="H29"/>
  <c r="G30"/>
  <c r="C31" i="9" s="1"/>
  <c r="H30" i="8"/>
  <c r="D31" i="9" s="1"/>
  <c r="G31" i="8"/>
  <c r="C32" i="9" s="1"/>
  <c r="H31" i="8"/>
  <c r="D32" i="9" s="1"/>
  <c r="G32" i="8"/>
  <c r="H32"/>
  <c r="G33"/>
  <c r="C34" i="9" s="1"/>
  <c r="H33" i="8"/>
  <c r="G34"/>
  <c r="H34"/>
  <c r="D35" i="9" s="1"/>
  <c r="G35" i="8"/>
  <c r="C36" i="9" s="1"/>
  <c r="H35" i="8"/>
  <c r="D36" i="9" s="1"/>
  <c r="G36" i="8"/>
  <c r="H36"/>
  <c r="D37" i="9" s="1"/>
  <c r="G37" i="8"/>
  <c r="C38" i="9" s="1"/>
  <c r="H37" i="8"/>
  <c r="G38"/>
  <c r="C39" i="9" s="1"/>
  <c r="H38" i="8"/>
  <c r="D39" i="9" s="1"/>
  <c r="H39" i="8"/>
  <c r="D40" i="9" s="1"/>
  <c r="G40" i="8"/>
  <c r="C41" i="9" s="1"/>
  <c r="H40" i="8"/>
  <c r="G41"/>
  <c r="C42" i="9" s="1"/>
  <c r="H41" i="8"/>
  <c r="G42"/>
  <c r="C43" i="9" s="1"/>
  <c r="D43"/>
  <c r="G43" i="8"/>
  <c r="C44" i="9" s="1"/>
  <c r="H43" i="8"/>
  <c r="D44" i="9" s="1"/>
  <c r="G45" i="8"/>
  <c r="C46" i="9" s="1"/>
  <c r="H45" i="8"/>
  <c r="N46" i="9"/>
  <c r="M40"/>
  <c r="J45"/>
  <c r="I45"/>
  <c r="X43" i="8"/>
  <c r="J44" i="9" s="1"/>
  <c r="W43" i="8"/>
  <c r="I44" i="9" s="1"/>
  <c r="J42"/>
  <c r="I42"/>
  <c r="X31" i="8"/>
  <c r="J32" i="9" s="1"/>
  <c r="I32"/>
  <c r="X23" i="8"/>
  <c r="W23"/>
  <c r="I24" i="9" s="1"/>
  <c r="X22" i="8"/>
  <c r="J23" i="9" s="1"/>
  <c r="W22" i="8"/>
  <c r="X8"/>
  <c r="J9" i="9" s="1"/>
  <c r="W8" i="8"/>
  <c r="I9" i="9" s="1"/>
  <c r="X30" i="8"/>
  <c r="J31" i="9" s="1"/>
  <c r="W30" i="8"/>
  <c r="I31" i="9" s="1"/>
  <c r="X45" i="8"/>
  <c r="J46" i="9" s="1"/>
  <c r="W45" i="8"/>
  <c r="I46" i="9" s="1"/>
  <c r="X35" i="8"/>
  <c r="J36" i="9" s="1"/>
  <c r="X27" i="8"/>
  <c r="W27"/>
  <c r="I28" i="9" s="1"/>
  <c r="X14" i="8"/>
  <c r="J15" i="9" s="1"/>
  <c r="W14" i="8"/>
  <c r="I15" i="9" s="1"/>
  <c r="AE43" i="8"/>
  <c r="AD43"/>
  <c r="AE41"/>
  <c r="AD41"/>
  <c r="L42" i="9" s="1"/>
  <c r="AD39" i="8"/>
  <c r="L40" i="9" s="1"/>
  <c r="AE31" i="8"/>
  <c r="AD31"/>
  <c r="L32" i="9" s="1"/>
  <c r="AE30" i="8"/>
  <c r="AD30"/>
  <c r="L31" i="9" s="1"/>
  <c r="AE29" i="8"/>
  <c r="AE28"/>
  <c r="M29" i="9" s="1"/>
  <c r="AD29" i="8"/>
  <c r="AD28"/>
  <c r="L29" i="9" s="1"/>
  <c r="AE26" i="8"/>
  <c r="AE25"/>
  <c r="AD26"/>
  <c r="AD25"/>
  <c r="L26" i="9" s="1"/>
  <c r="AE22" i="8"/>
  <c r="AD22"/>
  <c r="L23" i="9" s="1"/>
  <c r="O11" i="8"/>
  <c r="G12" i="9" s="1"/>
  <c r="C45"/>
  <c r="M41"/>
  <c r="L41"/>
  <c r="AE10" i="8"/>
  <c r="AD10"/>
  <c r="P38" i="9"/>
  <c r="O38"/>
  <c r="N37"/>
  <c r="H38"/>
  <c r="H37"/>
  <c r="N31"/>
  <c r="K28"/>
  <c r="K20"/>
  <c r="H20"/>
  <c r="H19"/>
  <c r="D38"/>
  <c r="C40"/>
  <c r="D41"/>
  <c r="C9"/>
  <c r="C13"/>
  <c r="C14"/>
  <c r="C23"/>
  <c r="C29"/>
  <c r="C33"/>
  <c r="C37"/>
  <c r="W6" i="8"/>
  <c r="I7" i="9" s="1"/>
  <c r="X6" i="8"/>
  <c r="J7" i="9" s="1"/>
  <c r="W7" i="8"/>
  <c r="I8" i="9" s="1"/>
  <c r="X7" i="8"/>
  <c r="W9"/>
  <c r="I10" i="9" s="1"/>
  <c r="X9" i="8"/>
  <c r="J10" i="9" s="1"/>
  <c r="W10" i="8"/>
  <c r="I11" i="9" s="1"/>
  <c r="X10" i="8"/>
  <c r="J11" i="9" s="1"/>
  <c r="W11" i="8"/>
  <c r="I12" i="9" s="1"/>
  <c r="X11" i="8"/>
  <c r="J12" i="9" s="1"/>
  <c r="W12" i="8"/>
  <c r="X12"/>
  <c r="J13" i="9" s="1"/>
  <c r="W13" i="8"/>
  <c r="I14" i="9" s="1"/>
  <c r="X13" i="8"/>
  <c r="J14" i="9" s="1"/>
  <c r="W15" i="8"/>
  <c r="I16" i="9" s="1"/>
  <c r="X15" i="8"/>
  <c r="J16" i="9" s="1"/>
  <c r="W16" i="8"/>
  <c r="I17" i="9" s="1"/>
  <c r="X16" i="8"/>
  <c r="J17" i="9" s="1"/>
  <c r="W24" i="8"/>
  <c r="W25"/>
  <c r="I26" i="9" s="1"/>
  <c r="W26" i="8"/>
  <c r="I27" i="9" s="1"/>
  <c r="W28" i="8"/>
  <c r="I29" i="9" s="1"/>
  <c r="W29" i="8"/>
  <c r="I30" i="9" s="1"/>
  <c r="W32" i="8"/>
  <c r="I33" i="9" s="1"/>
  <c r="W33" i="8"/>
  <c r="I34" i="9" s="1"/>
  <c r="I35"/>
  <c r="W35" i="8"/>
  <c r="I36" i="9" s="1"/>
  <c r="X20" i="8"/>
  <c r="AE23"/>
  <c r="AD23"/>
  <c r="W20"/>
  <c r="M42" i="9"/>
  <c r="M39"/>
  <c r="AD38" i="8"/>
  <c r="L39" i="9" s="1"/>
  <c r="M38"/>
  <c r="L38"/>
  <c r="L37"/>
  <c r="M36"/>
  <c r="L36"/>
  <c r="M44"/>
  <c r="I23"/>
  <c r="X28" i="8"/>
  <c r="J29" i="9" s="1"/>
  <c r="N43" i="8"/>
  <c r="F44" i="9" s="1"/>
  <c r="O19" i="8"/>
  <c r="N19"/>
  <c r="F20" i="9" s="1"/>
  <c r="G40"/>
  <c r="N39" i="8"/>
  <c r="F40" i="9" s="1"/>
  <c r="N38" i="8"/>
  <c r="F39" i="9" s="1"/>
  <c r="O37" i="8"/>
  <c r="G38" i="9" s="1"/>
  <c r="N37" i="8"/>
  <c r="F38" i="9" s="1"/>
  <c r="O36" i="8"/>
  <c r="G37" i="9" s="1"/>
  <c r="N36" i="8"/>
  <c r="F37" i="9" s="1"/>
  <c r="O22" i="8"/>
  <c r="N22"/>
  <c r="F23" i="9" s="1"/>
  <c r="O43" i="8"/>
  <c r="G44" i="9" s="1"/>
  <c r="O40" i="8"/>
  <c r="G41" i="9" s="1"/>
  <c r="N40" i="8"/>
  <c r="F41" i="9" s="1"/>
  <c r="AE19" i="8"/>
  <c r="AD19"/>
  <c r="M45" i="9"/>
  <c r="L45"/>
  <c r="J24"/>
  <c r="O44" i="8"/>
  <c r="G45" i="9" s="1"/>
  <c r="N44" i="8"/>
  <c r="O42"/>
  <c r="G43" i="9" s="1"/>
  <c r="N42" i="8"/>
  <c r="F43" i="9" s="1"/>
  <c r="O41" i="8"/>
  <c r="G42" i="9" s="1"/>
  <c r="N41" i="8"/>
  <c r="F42" i="9" s="1"/>
  <c r="O28" i="8"/>
  <c r="G29" i="9" s="1"/>
  <c r="N28" i="8"/>
  <c r="F29" i="9" s="1"/>
  <c r="I21"/>
  <c r="M24"/>
  <c r="L24"/>
  <c r="L43"/>
  <c r="AE17" i="8"/>
  <c r="AD17"/>
  <c r="L18" i="9" s="1"/>
  <c r="I20"/>
  <c r="AE32" i="8"/>
  <c r="M33" i="9" s="1"/>
  <c r="AD32" i="8"/>
  <c r="L33" i="9" s="1"/>
  <c r="X29" i="8"/>
  <c r="J30" i="9" s="1"/>
  <c r="L46"/>
  <c r="W21" i="8"/>
  <c r="I22" i="9" s="1"/>
  <c r="O7" i="8"/>
  <c r="H43" i="9"/>
  <c r="AE9" i="8"/>
  <c r="M10" i="9" s="1"/>
  <c r="AD9" i="8"/>
  <c r="AE8"/>
  <c r="M9" i="9" s="1"/>
  <c r="AD8" i="8"/>
  <c r="N24" i="9"/>
  <c r="N35" i="8"/>
  <c r="F36" i="9" s="1"/>
  <c r="O23" i="8"/>
  <c r="G24" i="9" s="1"/>
  <c r="N23" i="8"/>
  <c r="O35"/>
  <c r="G36" i="9" s="1"/>
  <c r="AE15" i="8"/>
  <c r="M16" i="9" s="1"/>
  <c r="AD15" i="8"/>
  <c r="L16" i="9" s="1"/>
  <c r="O20" i="8"/>
  <c r="N20"/>
  <c r="F21" i="9" s="1"/>
  <c r="D9"/>
  <c r="D13"/>
  <c r="D15"/>
  <c r="D17"/>
  <c r="D21"/>
  <c r="C24"/>
  <c r="D26"/>
  <c r="C27"/>
  <c r="M46"/>
  <c r="AE11" i="8"/>
  <c r="M12" i="9" s="1"/>
  <c r="AD11" i="8"/>
  <c r="AE27"/>
  <c r="M28" i="9" s="1"/>
  <c r="AD27" i="8"/>
  <c r="L28" i="9" s="1"/>
  <c r="G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D33"/>
  <c r="D34"/>
  <c r="C35"/>
  <c r="C30"/>
  <c r="D28"/>
  <c r="D27"/>
  <c r="C26"/>
  <c r="C20"/>
  <c r="D8"/>
  <c r="L35"/>
  <c r="M35"/>
  <c r="M34"/>
  <c r="L34"/>
  <c r="M32"/>
  <c r="M30"/>
  <c r="L30"/>
  <c r="L27"/>
  <c r="M27"/>
  <c r="M26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L10"/>
  <c r="L9"/>
  <c r="L8"/>
  <c r="M8"/>
  <c r="AE6" i="8"/>
  <c r="M7" i="9" s="1"/>
  <c r="AD6" i="8"/>
  <c r="L7" i="9" s="1"/>
  <c r="J41"/>
  <c r="X34" i="8"/>
  <c r="J35" i="9" s="1"/>
  <c r="X33" i="8"/>
  <c r="J34" i="9" s="1"/>
  <c r="X32" i="8"/>
  <c r="J33" i="9" s="1"/>
  <c r="J28"/>
  <c r="X26" i="8"/>
  <c r="J27" i="9" s="1"/>
  <c r="X25" i="8"/>
  <c r="J26" i="9" s="1"/>
  <c r="I25"/>
  <c r="X24" i="8"/>
  <c r="J25" i="9" s="1"/>
  <c r="X21" i="8"/>
  <c r="J22" i="9" s="1"/>
  <c r="I13"/>
  <c r="J8"/>
  <c r="O45" i="8"/>
  <c r="G46" i="9" s="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  <c r="W36" i="8" l="1"/>
  <c r="I37" i="9" s="1"/>
</calcChain>
</file>

<file path=xl/sharedStrings.xml><?xml version="1.0" encoding="utf-8"?>
<sst xmlns="http://schemas.openxmlformats.org/spreadsheetml/2006/main" count="279" uniqueCount="81">
  <si>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</si>
  <si>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</si>
  <si>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</si>
  <si>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</si>
  <si>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</si>
  <si>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</si>
  <si>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</si>
  <si>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</si>
  <si>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</si>
  <si>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</si>
  <si>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</si>
  <si>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</si>
  <si>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</si>
  <si>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</si>
  <si>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</si>
  <si>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</si>
  <si>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</si>
  <si>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</si>
  <si>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</si>
  <si>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</si>
  <si>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</si>
  <si>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</si>
  <si>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</si>
  <si>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</si>
  <si>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</si>
  <si>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</si>
  <si>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</si>
  <si>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</si>
  <si>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</si>
  <si>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</si>
  <si>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</si>
  <si>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</si>
  <si>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</si>
  <si>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</si>
  <si>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</si>
  <si>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</si>
  <si>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</si>
  <si>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</si>
  <si>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</si>
  <si>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</si>
  <si>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</si>
  <si>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</si>
  <si>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</si>
  <si>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</si>
  <si>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</si>
  <si>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</si>
  <si>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</si>
  <si>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</si>
  <si>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</si>
  <si>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</si>
  <si>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</si>
  <si>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</si>
  <si>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</si>
  <si>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</si>
  <si>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</si>
  <si>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</si>
  <si>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</si>
  <si>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</si>
  <si>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</si>
  <si>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</si>
  <si>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</si>
  <si>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</si>
  <si>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</si>
  <si>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</si>
  <si>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</si>
  <si>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</si>
  <si>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</si>
  <si>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</si>
  <si>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</si>
  <si>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</si>
  <si>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</si>
  <si>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</si>
  <si>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</si>
  <si>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</si>
  <si>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</si>
  <si>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</si>
  <si>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</si>
  <si>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413,,4</t>
  </si>
  <si>
    <t>Магазин "Буревестник" г. Лихославль, ул. Первомайская, д. 33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</si>
  <si>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09.09 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</si>
  <si>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09.09.2016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</si>
</sst>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="86" zoomScaleNormal="85" zoomScaleSheetLayoutView="86" workbookViewId="0">
      <selection activeCell="Q43" sqref="Q43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AG1" s="34" t="s">
        <v>14</v>
      </c>
      <c r="AH1" s="34"/>
      <c r="AI1" s="34"/>
    </row>
    <row r="2" spans="1:37">
      <c r="A2" s="12"/>
      <c r="B2" s="43" t="s">
        <v>79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7" ht="29.25" customHeight="1">
      <c r="A3" s="36" t="s">
        <v>0</v>
      </c>
      <c r="B3" s="38" t="s">
        <v>4</v>
      </c>
      <c r="C3" s="40" t="s">
        <v>5</v>
      </c>
      <c r="D3" s="40"/>
      <c r="E3" s="40"/>
      <c r="F3" s="40"/>
      <c r="G3" s="40"/>
      <c r="H3" s="40"/>
      <c r="I3" s="40"/>
      <c r="J3" s="40" t="s">
        <v>6</v>
      </c>
      <c r="K3" s="40"/>
      <c r="L3" s="40"/>
      <c r="M3" s="40"/>
      <c r="N3" s="40"/>
      <c r="O3" s="40"/>
      <c r="P3" s="40"/>
      <c r="Q3" s="40" t="s">
        <v>7</v>
      </c>
      <c r="R3" s="40"/>
      <c r="S3" s="40"/>
      <c r="T3" s="40"/>
      <c r="U3" s="40"/>
      <c r="V3" s="40"/>
      <c r="W3" s="40"/>
      <c r="X3" s="40"/>
      <c r="Y3" s="40"/>
      <c r="Z3" s="40" t="s">
        <v>8</v>
      </c>
      <c r="AA3" s="40"/>
      <c r="AB3" s="40"/>
      <c r="AC3" s="40"/>
      <c r="AD3" s="40"/>
      <c r="AE3" s="40"/>
      <c r="AF3" s="40"/>
      <c r="AG3" s="40" t="s">
        <v>12</v>
      </c>
      <c r="AH3" s="40"/>
      <c r="AI3" s="40"/>
    </row>
    <row r="4" spans="1:37" ht="114" customHeight="1">
      <c r="A4" s="36"/>
      <c r="B4" s="39"/>
      <c r="C4" s="37" t="s">
        <v>56</v>
      </c>
      <c r="D4" s="37"/>
      <c r="E4" s="37" t="s">
        <v>72</v>
      </c>
      <c r="F4" s="37"/>
      <c r="G4" s="46" t="s">
        <v>63</v>
      </c>
      <c r="H4" s="46"/>
      <c r="I4" s="47" t="s">
        <v>13</v>
      </c>
      <c r="J4" s="37" t="s">
        <v>57</v>
      </c>
      <c r="K4" s="37"/>
      <c r="L4" s="37" t="s">
        <v>73</v>
      </c>
      <c r="M4" s="37"/>
      <c r="N4" s="37" t="s">
        <v>63</v>
      </c>
      <c r="O4" s="37"/>
      <c r="P4" s="41" t="s">
        <v>13</v>
      </c>
      <c r="Q4" s="37" t="s">
        <v>58</v>
      </c>
      <c r="R4" s="37"/>
      <c r="S4" s="37" t="s">
        <v>78</v>
      </c>
      <c r="T4" s="37"/>
      <c r="U4" s="37" t="s">
        <v>59</v>
      </c>
      <c r="V4" s="37"/>
      <c r="W4" s="37" t="s">
        <v>63</v>
      </c>
      <c r="X4" s="37"/>
      <c r="Y4" s="41" t="s">
        <v>13</v>
      </c>
      <c r="Z4" s="37" t="s">
        <v>61</v>
      </c>
      <c r="AA4" s="37"/>
      <c r="AB4" s="37" t="s">
        <v>75</v>
      </c>
      <c r="AC4" s="37"/>
      <c r="AD4" s="37" t="s">
        <v>63</v>
      </c>
      <c r="AE4" s="37"/>
      <c r="AF4" s="41" t="s">
        <v>13</v>
      </c>
      <c r="AG4" s="37" t="s">
        <v>60</v>
      </c>
      <c r="AH4" s="37"/>
      <c r="AI4" s="38" t="s">
        <v>13</v>
      </c>
    </row>
    <row r="5" spans="1:37" ht="42.75">
      <c r="A5" s="13"/>
      <c r="B5" s="39"/>
      <c r="C5" s="22" t="s">
        <v>11</v>
      </c>
      <c r="D5" s="22" t="s">
        <v>10</v>
      </c>
      <c r="E5" s="22" t="s">
        <v>9</v>
      </c>
      <c r="F5" s="22" t="s">
        <v>10</v>
      </c>
      <c r="G5" s="22" t="s">
        <v>9</v>
      </c>
      <c r="H5" s="22" t="s">
        <v>10</v>
      </c>
      <c r="I5" s="48"/>
      <c r="J5" s="23" t="s">
        <v>9</v>
      </c>
      <c r="K5" s="23" t="s">
        <v>10</v>
      </c>
      <c r="L5" s="23" t="s">
        <v>9</v>
      </c>
      <c r="M5" s="23" t="s">
        <v>10</v>
      </c>
      <c r="N5" s="23" t="s">
        <v>9</v>
      </c>
      <c r="O5" s="23" t="s">
        <v>10</v>
      </c>
      <c r="P5" s="42"/>
      <c r="Q5" s="23" t="s">
        <v>9</v>
      </c>
      <c r="R5" s="23" t="s">
        <v>10</v>
      </c>
      <c r="S5" s="23" t="s">
        <v>9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42"/>
      <c r="Z5" s="23" t="s">
        <v>9</v>
      </c>
      <c r="AA5" s="23" t="s">
        <v>10</v>
      </c>
      <c r="AB5" s="23" t="s">
        <v>9</v>
      </c>
      <c r="AC5" s="23" t="s">
        <v>10</v>
      </c>
      <c r="AD5" s="23" t="s">
        <v>9</v>
      </c>
      <c r="AE5" s="23" t="s">
        <v>10</v>
      </c>
      <c r="AF5" s="42"/>
      <c r="AG5" s="22" t="s">
        <v>9</v>
      </c>
      <c r="AH5" s="22" t="s">
        <v>10</v>
      </c>
      <c r="AI5" s="49"/>
    </row>
    <row r="6" spans="1:37" ht="20.25" customHeight="1">
      <c r="A6" s="14">
        <v>1</v>
      </c>
      <c r="B6" s="15" t="s">
        <v>16</v>
      </c>
      <c r="C6" s="16">
        <v>22.57</v>
      </c>
      <c r="D6" s="16">
        <v>39.97</v>
      </c>
      <c r="E6" s="16">
        <v>21.9</v>
      </c>
      <c r="F6" s="16">
        <v>38.65</v>
      </c>
      <c r="G6" s="33">
        <f t="shared" ref="G6:H45" si="0">(C6+E6)/2</f>
        <v>22.234999999999999</v>
      </c>
      <c r="H6" s="28">
        <f t="shared" si="0"/>
        <v>39.31</v>
      </c>
      <c r="I6" s="16">
        <v>100</v>
      </c>
      <c r="J6" s="16">
        <v>36.5</v>
      </c>
      <c r="K6" s="16">
        <v>37</v>
      </c>
      <c r="L6" s="16">
        <v>29.4</v>
      </c>
      <c r="M6" s="16">
        <v>47</v>
      </c>
      <c r="N6" s="28">
        <f t="shared" ref="N6:O17" si="1">(J6+L6)/2</f>
        <v>32.950000000000003</v>
      </c>
      <c r="O6" s="28">
        <f t="shared" ref="O6:O16" si="2">(K6+M6)/2</f>
        <v>42</v>
      </c>
      <c r="P6" s="16">
        <v>100</v>
      </c>
      <c r="Q6" s="17">
        <v>30</v>
      </c>
      <c r="R6" s="17">
        <v>40</v>
      </c>
      <c r="S6" s="17">
        <v>27.5</v>
      </c>
      <c r="T6" s="17">
        <v>41.5</v>
      </c>
      <c r="U6" s="17">
        <v>40</v>
      </c>
      <c r="V6" s="17">
        <v>46</v>
      </c>
      <c r="W6" s="28">
        <f>(Q6+S6+U6)/3</f>
        <v>32.5</v>
      </c>
      <c r="X6" s="28">
        <f t="shared" ref="X6:X16" si="3">(R6+T6+V6)/3</f>
        <v>42.5</v>
      </c>
      <c r="Y6" s="16">
        <v>100</v>
      </c>
      <c r="Z6" s="17">
        <v>32</v>
      </c>
      <c r="AA6" s="17">
        <v>40</v>
      </c>
      <c r="AB6" s="17">
        <v>32.5</v>
      </c>
      <c r="AC6" s="17">
        <v>33.5</v>
      </c>
      <c r="AD6" s="25">
        <f t="shared" ref="AD6:AE16" si="4">(Z6+AB6)/2</f>
        <v>32.25</v>
      </c>
      <c r="AE6" s="25">
        <f t="shared" ref="AE6:AE16" si="5">(AA6+AC6)/2</f>
        <v>36.75</v>
      </c>
      <c r="AF6" s="16">
        <v>100</v>
      </c>
      <c r="AG6" s="16" t="s">
        <v>62</v>
      </c>
      <c r="AH6" s="16" t="s">
        <v>62</v>
      </c>
      <c r="AI6" s="16">
        <v>0</v>
      </c>
      <c r="AJ6" s="21"/>
      <c r="AK6" s="21"/>
    </row>
    <row r="7" spans="1:37" ht="22.5" customHeight="1">
      <c r="A7" s="14">
        <v>2</v>
      </c>
      <c r="B7" s="15" t="s">
        <v>17</v>
      </c>
      <c r="C7" s="16">
        <v>42.64</v>
      </c>
      <c r="D7" s="16">
        <v>120</v>
      </c>
      <c r="E7" s="16">
        <v>36.75</v>
      </c>
      <c r="F7" s="16">
        <v>95.77</v>
      </c>
      <c r="G7" s="33">
        <f t="shared" si="0"/>
        <v>39.695</v>
      </c>
      <c r="H7" s="33">
        <f t="shared" si="0"/>
        <v>107.88499999999999</v>
      </c>
      <c r="I7" s="16">
        <v>100</v>
      </c>
      <c r="J7" s="16">
        <v>73</v>
      </c>
      <c r="K7" s="16">
        <v>80</v>
      </c>
      <c r="L7" s="16">
        <v>58</v>
      </c>
      <c r="M7" s="16">
        <v>118.64</v>
      </c>
      <c r="N7" s="33">
        <f t="shared" si="1"/>
        <v>65.5</v>
      </c>
      <c r="O7" s="28">
        <f>(K7+M7)/2</f>
        <v>99.32</v>
      </c>
      <c r="P7" s="16">
        <v>100</v>
      </c>
      <c r="Q7" s="17">
        <v>58.89</v>
      </c>
      <c r="R7" s="17">
        <v>64.44</v>
      </c>
      <c r="S7" s="17">
        <v>47.77</v>
      </c>
      <c r="T7" s="17">
        <v>70</v>
      </c>
      <c r="U7" s="17">
        <v>44.44</v>
      </c>
      <c r="V7" s="17">
        <v>66.66</v>
      </c>
      <c r="W7" s="28">
        <f t="shared" ref="W7:X15" si="6">(Q7+S7+U7)/3</f>
        <v>50.366666666666667</v>
      </c>
      <c r="X7" s="28">
        <f t="shared" si="3"/>
        <v>67.033333333333331</v>
      </c>
      <c r="Y7" s="16">
        <v>100</v>
      </c>
      <c r="Z7" s="17">
        <v>50</v>
      </c>
      <c r="AA7" s="17">
        <v>62</v>
      </c>
      <c r="AB7" s="17" t="s">
        <v>62</v>
      </c>
      <c r="AC7" s="17" t="s">
        <v>62</v>
      </c>
      <c r="AD7" s="33">
        <f>Z7/1</f>
        <v>50</v>
      </c>
      <c r="AE7" s="33">
        <f>AA7/1</f>
        <v>62</v>
      </c>
      <c r="AF7" s="16">
        <v>50</v>
      </c>
      <c r="AG7" s="16" t="s">
        <v>62</v>
      </c>
      <c r="AH7" s="16" t="s">
        <v>62</v>
      </c>
      <c r="AI7" s="16">
        <v>0</v>
      </c>
      <c r="AJ7" s="21"/>
      <c r="AK7" s="21"/>
    </row>
    <row r="8" spans="1:37" ht="20.25" customHeight="1">
      <c r="A8" s="14">
        <v>3</v>
      </c>
      <c r="B8" s="15" t="s">
        <v>18</v>
      </c>
      <c r="C8" s="17">
        <v>74.05</v>
      </c>
      <c r="D8" s="17">
        <v>120</v>
      </c>
      <c r="E8" s="16">
        <v>72.25</v>
      </c>
      <c r="F8" s="16">
        <v>155.44</v>
      </c>
      <c r="G8" s="33">
        <f t="shared" si="0"/>
        <v>73.150000000000006</v>
      </c>
      <c r="H8" s="33">
        <f t="shared" si="0"/>
        <v>137.72</v>
      </c>
      <c r="I8" s="16">
        <v>100</v>
      </c>
      <c r="J8" s="16">
        <v>112</v>
      </c>
      <c r="K8" s="16">
        <v>112</v>
      </c>
      <c r="L8" s="16">
        <v>68.53</v>
      </c>
      <c r="M8" s="16">
        <v>107.66</v>
      </c>
      <c r="N8" s="33">
        <f t="shared" si="1"/>
        <v>90.265000000000001</v>
      </c>
      <c r="O8" s="28">
        <f t="shared" si="2"/>
        <v>109.83</v>
      </c>
      <c r="P8" s="16">
        <v>100</v>
      </c>
      <c r="Q8" s="17">
        <v>106.25</v>
      </c>
      <c r="R8" s="17">
        <v>106.25</v>
      </c>
      <c r="S8" s="17">
        <v>87.77</v>
      </c>
      <c r="T8" s="17">
        <v>87.77</v>
      </c>
      <c r="U8" s="17">
        <v>105.56</v>
      </c>
      <c r="V8" s="17">
        <v>105.56</v>
      </c>
      <c r="W8" s="28">
        <f t="shared" si="6"/>
        <v>99.86</v>
      </c>
      <c r="X8" s="28">
        <f t="shared" si="3"/>
        <v>99.86</v>
      </c>
      <c r="Y8" s="16">
        <v>100</v>
      </c>
      <c r="Z8" s="17">
        <v>87</v>
      </c>
      <c r="AA8" s="17">
        <v>100</v>
      </c>
      <c r="AB8" s="17">
        <v>72.22</v>
      </c>
      <c r="AC8" s="17">
        <v>94.44</v>
      </c>
      <c r="AD8" s="25">
        <f t="shared" si="4"/>
        <v>79.61</v>
      </c>
      <c r="AE8" s="25">
        <f t="shared" si="4"/>
        <v>97.22</v>
      </c>
      <c r="AF8" s="16">
        <v>100</v>
      </c>
      <c r="AG8" s="16" t="s">
        <v>62</v>
      </c>
      <c r="AH8" s="16" t="s">
        <v>62</v>
      </c>
      <c r="AI8" s="16">
        <v>0</v>
      </c>
      <c r="AJ8" s="21"/>
      <c r="AK8" s="21"/>
    </row>
    <row r="9" spans="1:37" ht="18.75" customHeight="1">
      <c r="A9" s="14">
        <v>4</v>
      </c>
      <c r="B9" s="15" t="s">
        <v>19</v>
      </c>
      <c r="C9" s="17">
        <v>35.869999999999997</v>
      </c>
      <c r="D9" s="17">
        <v>164.7</v>
      </c>
      <c r="E9" s="16">
        <v>32.5</v>
      </c>
      <c r="F9" s="16">
        <v>199.8</v>
      </c>
      <c r="G9" s="33">
        <f t="shared" si="0"/>
        <v>34.185000000000002</v>
      </c>
      <c r="H9" s="33">
        <f t="shared" si="0"/>
        <v>182.25</v>
      </c>
      <c r="I9" s="16">
        <v>100</v>
      </c>
      <c r="J9" s="16">
        <v>34</v>
      </c>
      <c r="K9" s="16">
        <v>80</v>
      </c>
      <c r="L9" s="16">
        <v>37</v>
      </c>
      <c r="M9" s="16">
        <v>296.2</v>
      </c>
      <c r="N9" s="33">
        <f t="shared" si="1"/>
        <v>35.5</v>
      </c>
      <c r="O9" s="28">
        <f t="shared" si="2"/>
        <v>188.1</v>
      </c>
      <c r="P9" s="16">
        <v>100</v>
      </c>
      <c r="Q9" s="17">
        <v>37.770000000000003</v>
      </c>
      <c r="R9" s="17">
        <v>93.33</v>
      </c>
      <c r="S9" s="17">
        <v>33</v>
      </c>
      <c r="T9" s="17">
        <v>100</v>
      </c>
      <c r="U9" s="17">
        <v>45</v>
      </c>
      <c r="V9" s="17">
        <v>111.11</v>
      </c>
      <c r="W9" s="33">
        <f t="shared" si="6"/>
        <v>38.590000000000003</v>
      </c>
      <c r="X9" s="33">
        <f t="shared" si="3"/>
        <v>101.48</v>
      </c>
      <c r="Y9" s="16">
        <v>100</v>
      </c>
      <c r="Z9" s="17">
        <v>44</v>
      </c>
      <c r="AA9" s="17">
        <v>67</v>
      </c>
      <c r="AB9" s="17">
        <v>31.11</v>
      </c>
      <c r="AC9" s="17">
        <v>50</v>
      </c>
      <c r="AD9" s="25">
        <f t="shared" si="4"/>
        <v>37.555</v>
      </c>
      <c r="AE9" s="25">
        <f t="shared" si="4"/>
        <v>58.5</v>
      </c>
      <c r="AF9" s="16">
        <v>100</v>
      </c>
      <c r="AG9" s="16" t="s">
        <v>62</v>
      </c>
      <c r="AH9" s="16" t="s">
        <v>62</v>
      </c>
      <c r="AI9" s="16">
        <v>0</v>
      </c>
      <c r="AJ9" s="21"/>
      <c r="AK9" s="21"/>
    </row>
    <row r="10" spans="1:37" ht="18.75" customHeight="1">
      <c r="A10" s="14">
        <v>5</v>
      </c>
      <c r="B10" s="15" t="s">
        <v>20</v>
      </c>
      <c r="C10" s="17">
        <v>65.650000000000006</v>
      </c>
      <c r="D10" s="17">
        <v>117</v>
      </c>
      <c r="E10" s="16">
        <v>63.66</v>
      </c>
      <c r="F10" s="16">
        <v>129.9</v>
      </c>
      <c r="G10" s="33">
        <f t="shared" si="0"/>
        <v>64.655000000000001</v>
      </c>
      <c r="H10" s="33">
        <f t="shared" si="0"/>
        <v>123.45</v>
      </c>
      <c r="I10" s="16">
        <v>100</v>
      </c>
      <c r="J10" s="16">
        <v>83.2</v>
      </c>
      <c r="K10" s="16">
        <v>121</v>
      </c>
      <c r="L10" s="16">
        <v>85.05</v>
      </c>
      <c r="M10" s="16">
        <v>118.4</v>
      </c>
      <c r="N10" s="33">
        <f t="shared" si="1"/>
        <v>84.125</v>
      </c>
      <c r="O10" s="28">
        <f t="shared" si="2"/>
        <v>119.7</v>
      </c>
      <c r="P10" s="16">
        <v>100</v>
      </c>
      <c r="Q10" s="17">
        <v>83.33</v>
      </c>
      <c r="R10" s="17">
        <v>98</v>
      </c>
      <c r="S10" s="17">
        <v>75</v>
      </c>
      <c r="T10" s="17">
        <v>108</v>
      </c>
      <c r="U10" s="17">
        <v>80</v>
      </c>
      <c r="V10" s="17">
        <v>100</v>
      </c>
      <c r="W10" s="33">
        <f t="shared" si="6"/>
        <v>79.443333333333328</v>
      </c>
      <c r="X10" s="28">
        <f t="shared" si="3"/>
        <v>102</v>
      </c>
      <c r="Y10" s="16">
        <v>100</v>
      </c>
      <c r="Z10" s="17">
        <v>90</v>
      </c>
      <c r="AA10" s="17">
        <v>110</v>
      </c>
      <c r="AB10" s="17">
        <v>80</v>
      </c>
      <c r="AC10" s="17">
        <v>105</v>
      </c>
      <c r="AD10" s="25">
        <f>(Z10+AB10)/2</f>
        <v>85</v>
      </c>
      <c r="AE10" s="25">
        <f>(AA10+AC10)/2</f>
        <v>107.5</v>
      </c>
      <c r="AF10" s="16">
        <v>100</v>
      </c>
      <c r="AG10" s="16" t="s">
        <v>62</v>
      </c>
      <c r="AH10" s="16" t="s">
        <v>62</v>
      </c>
      <c r="AI10" s="16">
        <v>0</v>
      </c>
      <c r="AJ10" s="21"/>
      <c r="AK10" s="21"/>
    </row>
    <row r="11" spans="1:37" ht="15.75">
      <c r="A11" s="14">
        <v>6</v>
      </c>
      <c r="B11" s="15" t="s">
        <v>21</v>
      </c>
      <c r="C11" s="17">
        <v>52.55</v>
      </c>
      <c r="D11" s="17">
        <v>52.55</v>
      </c>
      <c r="E11" s="16">
        <v>52.6</v>
      </c>
      <c r="F11" s="16">
        <v>53.8</v>
      </c>
      <c r="G11" s="33">
        <f>(C11+E11)/2</f>
        <v>52.575000000000003</v>
      </c>
      <c r="H11" s="33">
        <f>(D11+F11)/2</f>
        <v>53.174999999999997</v>
      </c>
      <c r="I11" s="16">
        <v>100</v>
      </c>
      <c r="J11" s="16">
        <v>61</v>
      </c>
      <c r="K11" s="16">
        <v>61</v>
      </c>
      <c r="L11" s="16">
        <v>55.2</v>
      </c>
      <c r="M11" s="16">
        <v>58.44</v>
      </c>
      <c r="N11" s="28">
        <f t="shared" si="1"/>
        <v>58.1</v>
      </c>
      <c r="O11" s="33">
        <f t="shared" si="2"/>
        <v>59.72</v>
      </c>
      <c r="P11" s="16">
        <v>100</v>
      </c>
      <c r="Q11" s="17">
        <v>50</v>
      </c>
      <c r="R11" s="17">
        <v>53.33</v>
      </c>
      <c r="S11" s="17">
        <v>55</v>
      </c>
      <c r="T11" s="17">
        <v>55</v>
      </c>
      <c r="U11" s="17">
        <v>55</v>
      </c>
      <c r="V11" s="17">
        <v>55</v>
      </c>
      <c r="W11" s="33">
        <f t="shared" si="6"/>
        <v>53.333333333333336</v>
      </c>
      <c r="X11" s="33">
        <f t="shared" si="3"/>
        <v>54.443333333333328</v>
      </c>
      <c r="Y11" s="16">
        <v>100</v>
      </c>
      <c r="Z11" s="17">
        <v>53</v>
      </c>
      <c r="AA11" s="17">
        <v>63</v>
      </c>
      <c r="AB11" s="17">
        <v>54</v>
      </c>
      <c r="AC11" s="17">
        <v>56</v>
      </c>
      <c r="AD11" s="25">
        <f t="shared" si="4"/>
        <v>53.5</v>
      </c>
      <c r="AE11" s="25">
        <f t="shared" si="4"/>
        <v>59.5</v>
      </c>
      <c r="AF11" s="16">
        <v>100</v>
      </c>
      <c r="AG11" s="16" t="s">
        <v>62</v>
      </c>
      <c r="AH11" s="16" t="s">
        <v>62</v>
      </c>
      <c r="AI11" s="16">
        <v>0</v>
      </c>
      <c r="AJ11" s="21"/>
      <c r="AK11" s="21"/>
    </row>
    <row r="12" spans="1:37" ht="15.75" customHeight="1">
      <c r="A12" s="14">
        <v>7</v>
      </c>
      <c r="B12" s="15" t="s">
        <v>22</v>
      </c>
      <c r="C12" s="17">
        <v>8.0500000000000007</v>
      </c>
      <c r="D12" s="17">
        <v>13.95</v>
      </c>
      <c r="E12" s="16">
        <v>7.9</v>
      </c>
      <c r="F12" s="16">
        <v>12.2</v>
      </c>
      <c r="G12" s="33">
        <f t="shared" si="0"/>
        <v>7.9750000000000005</v>
      </c>
      <c r="H12" s="33">
        <f t="shared" si="0"/>
        <v>13.074999999999999</v>
      </c>
      <c r="I12" s="16">
        <v>100</v>
      </c>
      <c r="J12" s="16">
        <v>13</v>
      </c>
      <c r="K12" s="16">
        <v>16</v>
      </c>
      <c r="L12" s="16">
        <v>9.5</v>
      </c>
      <c r="M12" s="16">
        <v>12.3</v>
      </c>
      <c r="N12" s="28">
        <f t="shared" si="1"/>
        <v>11.25</v>
      </c>
      <c r="O12" s="28">
        <f t="shared" si="2"/>
        <v>14.15</v>
      </c>
      <c r="P12" s="16">
        <v>100</v>
      </c>
      <c r="Q12" s="17">
        <v>13</v>
      </c>
      <c r="R12" s="17">
        <v>13</v>
      </c>
      <c r="S12" s="17">
        <v>12</v>
      </c>
      <c r="T12" s="17">
        <v>25</v>
      </c>
      <c r="U12" s="17">
        <v>15</v>
      </c>
      <c r="V12" s="17">
        <v>30</v>
      </c>
      <c r="W12" s="28">
        <f t="shared" si="6"/>
        <v>13.333333333333334</v>
      </c>
      <c r="X12" s="33">
        <f t="shared" si="3"/>
        <v>22.666666666666668</v>
      </c>
      <c r="Y12" s="16">
        <v>100</v>
      </c>
      <c r="Z12" s="17">
        <v>16</v>
      </c>
      <c r="AA12" s="17">
        <v>16</v>
      </c>
      <c r="AB12" s="17">
        <v>18</v>
      </c>
      <c r="AC12" s="17">
        <v>20</v>
      </c>
      <c r="AD12" s="25">
        <f t="shared" si="4"/>
        <v>17</v>
      </c>
      <c r="AE12" s="25">
        <f t="shared" si="5"/>
        <v>18</v>
      </c>
      <c r="AF12" s="16">
        <v>100</v>
      </c>
      <c r="AG12" s="16" t="s">
        <v>62</v>
      </c>
      <c r="AH12" s="16" t="s">
        <v>62</v>
      </c>
      <c r="AI12" s="16">
        <v>0</v>
      </c>
      <c r="AJ12" s="21"/>
      <c r="AK12" s="21"/>
    </row>
    <row r="13" spans="1:37" ht="15.75">
      <c r="A13" s="14">
        <v>8</v>
      </c>
      <c r="B13" s="15" t="s">
        <v>23</v>
      </c>
      <c r="C13" s="17">
        <v>159</v>
      </c>
      <c r="D13" s="17">
        <v>845</v>
      </c>
      <c r="E13" s="16">
        <v>170</v>
      </c>
      <c r="F13" s="16">
        <v>1279.5999999999999</v>
      </c>
      <c r="G13" s="28">
        <f t="shared" si="0"/>
        <v>164.5</v>
      </c>
      <c r="H13" s="28">
        <f t="shared" si="0"/>
        <v>1062.3</v>
      </c>
      <c r="I13" s="16">
        <v>100</v>
      </c>
      <c r="J13" s="16">
        <v>385</v>
      </c>
      <c r="K13" s="24">
        <v>1300</v>
      </c>
      <c r="L13" s="16">
        <v>440</v>
      </c>
      <c r="M13" s="16">
        <v>2743</v>
      </c>
      <c r="N13" s="28">
        <f t="shared" si="1"/>
        <v>412.5</v>
      </c>
      <c r="O13" s="28">
        <f t="shared" si="2"/>
        <v>2021.5</v>
      </c>
      <c r="P13" s="16">
        <v>100</v>
      </c>
      <c r="Q13" s="17">
        <v>380</v>
      </c>
      <c r="R13" s="20">
        <v>1320</v>
      </c>
      <c r="S13" s="17">
        <v>320</v>
      </c>
      <c r="T13" s="20">
        <v>1200</v>
      </c>
      <c r="U13" s="17">
        <v>350</v>
      </c>
      <c r="V13" s="17">
        <v>1200</v>
      </c>
      <c r="W13" s="28">
        <f t="shared" si="6"/>
        <v>350</v>
      </c>
      <c r="X13" s="28">
        <f t="shared" si="6"/>
        <v>1240</v>
      </c>
      <c r="Y13" s="16">
        <v>100</v>
      </c>
      <c r="Z13" s="17">
        <v>370</v>
      </c>
      <c r="AA13" s="20">
        <v>1150</v>
      </c>
      <c r="AB13" s="17">
        <v>380</v>
      </c>
      <c r="AC13" s="20">
        <v>450</v>
      </c>
      <c r="AD13" s="25">
        <f t="shared" si="4"/>
        <v>375</v>
      </c>
      <c r="AE13" s="26">
        <f t="shared" si="5"/>
        <v>800</v>
      </c>
      <c r="AF13" s="16">
        <v>100</v>
      </c>
      <c r="AG13" s="27">
        <v>400</v>
      </c>
      <c r="AH13" s="27">
        <v>1400</v>
      </c>
      <c r="AI13" s="27">
        <v>100</v>
      </c>
      <c r="AJ13" s="21"/>
      <c r="AK13" s="21"/>
    </row>
    <row r="14" spans="1:37" ht="15.75" customHeight="1">
      <c r="A14" s="14">
        <v>9</v>
      </c>
      <c r="B14" s="15" t="s">
        <v>24</v>
      </c>
      <c r="C14" s="17">
        <v>31.95</v>
      </c>
      <c r="D14" s="17">
        <v>94.35</v>
      </c>
      <c r="E14" s="16">
        <v>32</v>
      </c>
      <c r="F14" s="16">
        <v>96</v>
      </c>
      <c r="G14" s="33">
        <f t="shared" si="0"/>
        <v>31.975000000000001</v>
      </c>
      <c r="H14" s="33">
        <f t="shared" si="0"/>
        <v>95.174999999999997</v>
      </c>
      <c r="I14" s="16">
        <v>100</v>
      </c>
      <c r="J14" s="16">
        <v>61</v>
      </c>
      <c r="K14" s="16">
        <v>112</v>
      </c>
      <c r="L14" s="16">
        <v>30</v>
      </c>
      <c r="M14" s="16">
        <v>105.5</v>
      </c>
      <c r="N14" s="33">
        <f t="shared" si="1"/>
        <v>45.5</v>
      </c>
      <c r="O14" s="28">
        <f t="shared" si="2"/>
        <v>108.75</v>
      </c>
      <c r="P14" s="16">
        <v>100</v>
      </c>
      <c r="Q14" s="17">
        <v>56</v>
      </c>
      <c r="R14" s="17">
        <v>56</v>
      </c>
      <c r="S14" s="17">
        <v>38</v>
      </c>
      <c r="T14" s="17">
        <v>38</v>
      </c>
      <c r="U14" s="17">
        <v>50</v>
      </c>
      <c r="V14" s="17">
        <v>60</v>
      </c>
      <c r="W14" s="28">
        <f t="shared" si="6"/>
        <v>48</v>
      </c>
      <c r="X14" s="28">
        <f t="shared" si="3"/>
        <v>51.333333333333336</v>
      </c>
      <c r="Y14" s="16">
        <v>100</v>
      </c>
      <c r="Z14" s="17" t="s">
        <v>62</v>
      </c>
      <c r="AA14" s="17" t="s">
        <v>62</v>
      </c>
      <c r="AB14" s="17" t="s">
        <v>62</v>
      </c>
      <c r="AC14" s="17" t="s">
        <v>62</v>
      </c>
      <c r="AD14" s="25" t="s">
        <v>62</v>
      </c>
      <c r="AE14" s="25" t="s">
        <v>62</v>
      </c>
      <c r="AF14" s="16">
        <v>0</v>
      </c>
      <c r="AG14" s="27" t="s">
        <v>62</v>
      </c>
      <c r="AH14" s="27" t="s">
        <v>62</v>
      </c>
      <c r="AI14" s="27">
        <v>0</v>
      </c>
      <c r="AJ14" s="21"/>
      <c r="AK14" s="21"/>
    </row>
    <row r="15" spans="1:37" ht="15.75">
      <c r="A15" s="14">
        <v>10</v>
      </c>
      <c r="B15" s="15" t="s">
        <v>25</v>
      </c>
      <c r="C15" s="17">
        <v>139.69999999999999</v>
      </c>
      <c r="D15" s="17">
        <v>448</v>
      </c>
      <c r="E15" s="16">
        <v>92.5</v>
      </c>
      <c r="F15" s="16">
        <v>418</v>
      </c>
      <c r="G15" s="28">
        <f t="shared" si="0"/>
        <v>116.1</v>
      </c>
      <c r="H15" s="28">
        <f t="shared" si="0"/>
        <v>433</v>
      </c>
      <c r="I15" s="16">
        <v>100</v>
      </c>
      <c r="J15" s="16">
        <v>192</v>
      </c>
      <c r="K15" s="16">
        <v>395</v>
      </c>
      <c r="L15" s="16">
        <v>134.6</v>
      </c>
      <c r="M15" s="16">
        <v>541.5</v>
      </c>
      <c r="N15" s="28">
        <f t="shared" si="1"/>
        <v>163.30000000000001</v>
      </c>
      <c r="O15" s="28">
        <f t="shared" si="2"/>
        <v>468.25</v>
      </c>
      <c r="P15" s="16">
        <v>100</v>
      </c>
      <c r="Q15" s="17">
        <v>168</v>
      </c>
      <c r="R15" s="17">
        <v>395</v>
      </c>
      <c r="S15" s="17">
        <v>150</v>
      </c>
      <c r="T15" s="17">
        <v>370</v>
      </c>
      <c r="U15" s="17">
        <v>140</v>
      </c>
      <c r="V15" s="17">
        <v>320</v>
      </c>
      <c r="W15" s="33">
        <f t="shared" si="6"/>
        <v>152.66666666666666</v>
      </c>
      <c r="X15" s="28">
        <f t="shared" si="3"/>
        <v>361.66666666666669</v>
      </c>
      <c r="Y15" s="16">
        <v>100</v>
      </c>
      <c r="Z15" s="17">
        <v>150</v>
      </c>
      <c r="AA15" s="17">
        <v>352</v>
      </c>
      <c r="AB15" s="17">
        <v>300</v>
      </c>
      <c r="AC15" s="17">
        <v>300</v>
      </c>
      <c r="AD15" s="25">
        <f t="shared" si="4"/>
        <v>225</v>
      </c>
      <c r="AE15" s="25">
        <f t="shared" si="4"/>
        <v>326</v>
      </c>
      <c r="AF15" s="16">
        <v>100</v>
      </c>
      <c r="AG15" s="27">
        <v>185</v>
      </c>
      <c r="AH15" s="27">
        <v>370</v>
      </c>
      <c r="AI15" s="27">
        <v>100</v>
      </c>
      <c r="AJ15" s="21"/>
      <c r="AK15" s="21"/>
    </row>
    <row r="16" spans="1:37" ht="15.75" customHeight="1">
      <c r="A16" s="14">
        <v>11</v>
      </c>
      <c r="B16" s="15" t="s">
        <v>26</v>
      </c>
      <c r="C16" s="17">
        <v>169.9</v>
      </c>
      <c r="D16" s="17">
        <v>458</v>
      </c>
      <c r="E16" s="16">
        <v>183.7</v>
      </c>
      <c r="F16" s="16">
        <v>547.38</v>
      </c>
      <c r="G16" s="33">
        <f t="shared" si="0"/>
        <v>176.8</v>
      </c>
      <c r="H16" s="28">
        <f t="shared" si="0"/>
        <v>502.69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28">
        <f t="shared" si="1"/>
        <v>294.8</v>
      </c>
      <c r="O16" s="28">
        <f t="shared" si="2"/>
        <v>515.29999999999995</v>
      </c>
      <c r="P16" s="16">
        <v>100</v>
      </c>
      <c r="Q16" s="17">
        <v>231</v>
      </c>
      <c r="R16" s="17">
        <v>552</v>
      </c>
      <c r="S16" s="17">
        <v>230</v>
      </c>
      <c r="T16" s="17">
        <v>415</v>
      </c>
      <c r="U16" s="17">
        <v>170</v>
      </c>
      <c r="V16" s="17">
        <v>390</v>
      </c>
      <c r="W16" s="33">
        <f>(Q16+S16+U16)/3</f>
        <v>210.33333333333334</v>
      </c>
      <c r="X16" s="33">
        <f t="shared" si="3"/>
        <v>452.33333333333331</v>
      </c>
      <c r="Y16" s="16">
        <v>100</v>
      </c>
      <c r="Z16" s="17">
        <v>240</v>
      </c>
      <c r="AA16" s="17">
        <v>460</v>
      </c>
      <c r="AB16" s="17">
        <v>350</v>
      </c>
      <c r="AC16" s="17">
        <v>350</v>
      </c>
      <c r="AD16" s="25">
        <f t="shared" si="4"/>
        <v>295</v>
      </c>
      <c r="AE16" s="25">
        <f t="shared" si="5"/>
        <v>405</v>
      </c>
      <c r="AF16" s="16">
        <v>100</v>
      </c>
      <c r="AG16" s="31">
        <v>280</v>
      </c>
      <c r="AH16" s="31">
        <v>450</v>
      </c>
      <c r="AI16" s="27">
        <v>100</v>
      </c>
      <c r="AJ16" s="21"/>
      <c r="AK16" s="21"/>
    </row>
    <row r="17" spans="1:37" ht="15.75">
      <c r="A17" s="14">
        <v>12</v>
      </c>
      <c r="B17" s="15" t="s">
        <v>27</v>
      </c>
      <c r="C17" s="17">
        <v>663.33</v>
      </c>
      <c r="D17" s="17">
        <v>763.33</v>
      </c>
      <c r="E17" s="16">
        <v>480</v>
      </c>
      <c r="F17" s="16">
        <v>729</v>
      </c>
      <c r="G17" s="28">
        <f t="shared" si="0"/>
        <v>571.66499999999996</v>
      </c>
      <c r="H17" s="33">
        <f t="shared" si="0"/>
        <v>746.16499999999996</v>
      </c>
      <c r="I17" s="16">
        <v>100</v>
      </c>
      <c r="J17" s="16">
        <v>400</v>
      </c>
      <c r="K17" s="16">
        <v>760</v>
      </c>
      <c r="L17" s="16">
        <v>463.6</v>
      </c>
      <c r="M17" s="16">
        <v>1445.8</v>
      </c>
      <c r="N17" s="28">
        <f t="shared" si="1"/>
        <v>431.8</v>
      </c>
      <c r="O17" s="28">
        <f t="shared" si="1"/>
        <v>1102.9000000000001</v>
      </c>
      <c r="P17" s="16">
        <v>100</v>
      </c>
      <c r="Q17" s="17">
        <v>490</v>
      </c>
      <c r="R17" s="17">
        <v>750</v>
      </c>
      <c r="S17" s="17">
        <v>800</v>
      </c>
      <c r="T17" s="17">
        <v>1538.46</v>
      </c>
      <c r="U17" s="17">
        <v>400</v>
      </c>
      <c r="V17" s="17">
        <v>560</v>
      </c>
      <c r="W17" s="33">
        <f>(Q17+S17+U17)/3</f>
        <v>563.33333333333337</v>
      </c>
      <c r="X17" s="33">
        <f>(R17+T17+V17)/3</f>
        <v>949.48666666666668</v>
      </c>
      <c r="Y17" s="16">
        <v>100</v>
      </c>
      <c r="Z17" s="17">
        <v>600</v>
      </c>
      <c r="AA17" s="17">
        <v>650</v>
      </c>
      <c r="AB17" s="17" t="s">
        <v>62</v>
      </c>
      <c r="AC17" s="17" t="s">
        <v>62</v>
      </c>
      <c r="AD17" s="25">
        <f>(Z17)/1</f>
        <v>600</v>
      </c>
      <c r="AE17" s="25">
        <f>(AA17)/1</f>
        <v>650</v>
      </c>
      <c r="AF17" s="16">
        <v>50</v>
      </c>
      <c r="AG17" s="31">
        <v>570</v>
      </c>
      <c r="AH17" s="31">
        <v>1000</v>
      </c>
      <c r="AI17" s="27">
        <v>100</v>
      </c>
      <c r="AJ17" s="21"/>
      <c r="AK17" s="21"/>
    </row>
    <row r="18" spans="1:37" ht="15.75" customHeight="1">
      <c r="A18" s="14">
        <v>13</v>
      </c>
      <c r="B18" s="15" t="s">
        <v>28</v>
      </c>
      <c r="C18" s="17">
        <v>469</v>
      </c>
      <c r="D18" s="17">
        <v>469</v>
      </c>
      <c r="E18" s="16" t="s">
        <v>62</v>
      </c>
      <c r="F18" s="16" t="s">
        <v>62</v>
      </c>
      <c r="G18" s="28">
        <v>469</v>
      </c>
      <c r="H18" s="28">
        <v>469</v>
      </c>
      <c r="I18" s="16">
        <v>50</v>
      </c>
      <c r="J18" s="16" t="s">
        <v>62</v>
      </c>
      <c r="K18" s="16" t="s">
        <v>62</v>
      </c>
      <c r="L18" s="16">
        <v>449.9</v>
      </c>
      <c r="M18" s="16">
        <v>449.9</v>
      </c>
      <c r="N18" s="28">
        <v>449.9</v>
      </c>
      <c r="O18" s="28">
        <v>449.9</v>
      </c>
      <c r="P18" s="16">
        <v>50</v>
      </c>
      <c r="Q18" s="17" t="s">
        <v>62</v>
      </c>
      <c r="R18" s="17" t="s">
        <v>62</v>
      </c>
      <c r="S18" s="17" t="s">
        <v>62</v>
      </c>
      <c r="T18" s="17" t="s">
        <v>62</v>
      </c>
      <c r="U18" s="17" t="s">
        <v>62</v>
      </c>
      <c r="V18" s="17" t="s">
        <v>62</v>
      </c>
      <c r="W18" s="28" t="s">
        <v>62</v>
      </c>
      <c r="X18" s="28" t="s">
        <v>62</v>
      </c>
      <c r="Y18" s="16">
        <v>0</v>
      </c>
      <c r="Z18" s="17" t="s">
        <v>62</v>
      </c>
      <c r="AA18" s="17" t="s">
        <v>62</v>
      </c>
      <c r="AB18" s="17" t="s">
        <v>62</v>
      </c>
      <c r="AC18" s="17" t="s">
        <v>62</v>
      </c>
      <c r="AD18" s="25" t="s">
        <v>62</v>
      </c>
      <c r="AE18" s="25" t="s">
        <v>62</v>
      </c>
      <c r="AF18" s="16">
        <v>0</v>
      </c>
      <c r="AG18" s="27" t="s">
        <v>62</v>
      </c>
      <c r="AH18" s="27" t="s">
        <v>62</v>
      </c>
      <c r="AI18" s="27">
        <v>0</v>
      </c>
      <c r="AJ18" s="21"/>
      <c r="AK18" s="21"/>
    </row>
    <row r="19" spans="1:37" ht="15.75">
      <c r="A19" s="14">
        <v>14</v>
      </c>
      <c r="B19" s="15" t="s">
        <v>29</v>
      </c>
      <c r="C19" s="17">
        <v>539</v>
      </c>
      <c r="D19" s="17">
        <v>539</v>
      </c>
      <c r="E19" s="16">
        <v>148</v>
      </c>
      <c r="F19" s="16">
        <v>259.89999999999998</v>
      </c>
      <c r="G19" s="33">
        <f t="shared" si="0"/>
        <v>343.5</v>
      </c>
      <c r="H19" s="33">
        <f t="shared" si="0"/>
        <v>399.45</v>
      </c>
      <c r="I19" s="16">
        <v>100</v>
      </c>
      <c r="J19" s="16">
        <v>280</v>
      </c>
      <c r="K19" s="16">
        <v>280</v>
      </c>
      <c r="L19" s="16">
        <v>109.9</v>
      </c>
      <c r="M19" s="16">
        <v>269</v>
      </c>
      <c r="N19" s="33">
        <f>(J19+L19)/2</f>
        <v>194.95</v>
      </c>
      <c r="O19" s="28">
        <f>(K19+M19)/2</f>
        <v>274.5</v>
      </c>
      <c r="P19" s="16">
        <v>100</v>
      </c>
      <c r="Q19" s="17" t="s">
        <v>62</v>
      </c>
      <c r="R19" s="17" t="s">
        <v>62</v>
      </c>
      <c r="S19" s="17">
        <v>180</v>
      </c>
      <c r="T19" s="17">
        <v>210</v>
      </c>
      <c r="U19" s="17" t="s">
        <v>62</v>
      </c>
      <c r="V19" s="17" t="s">
        <v>62</v>
      </c>
      <c r="W19" s="28">
        <v>180</v>
      </c>
      <c r="X19" s="28">
        <v>210</v>
      </c>
      <c r="Y19" s="16">
        <v>33.33</v>
      </c>
      <c r="Z19" s="17" t="s">
        <v>62</v>
      </c>
      <c r="AA19" s="17" t="s">
        <v>62</v>
      </c>
      <c r="AB19" s="17">
        <v>220</v>
      </c>
      <c r="AC19" s="17">
        <v>240</v>
      </c>
      <c r="AD19" s="25">
        <f>AB19</f>
        <v>220</v>
      </c>
      <c r="AE19" s="25">
        <f>AC19</f>
        <v>240</v>
      </c>
      <c r="AF19" s="16">
        <v>50</v>
      </c>
      <c r="AG19" s="27" t="s">
        <v>62</v>
      </c>
      <c r="AH19" s="27" t="s">
        <v>62</v>
      </c>
      <c r="AI19" s="27">
        <v>0</v>
      </c>
      <c r="AJ19" s="21"/>
      <c r="AK19" s="21"/>
    </row>
    <row r="20" spans="1:37" ht="15.75">
      <c r="A20" s="14">
        <v>15</v>
      </c>
      <c r="B20" s="15" t="s">
        <v>30</v>
      </c>
      <c r="C20" s="17">
        <v>117</v>
      </c>
      <c r="D20" s="17">
        <v>124</v>
      </c>
      <c r="E20" s="16">
        <v>77</v>
      </c>
      <c r="F20" s="16">
        <v>198.9</v>
      </c>
      <c r="G20" s="33">
        <f t="shared" si="0"/>
        <v>97</v>
      </c>
      <c r="H20" s="33">
        <f t="shared" si="0"/>
        <v>161.44999999999999</v>
      </c>
      <c r="I20" s="16">
        <v>100</v>
      </c>
      <c r="J20" s="16">
        <v>157</v>
      </c>
      <c r="K20" s="16">
        <v>157</v>
      </c>
      <c r="L20" s="16">
        <v>153</v>
      </c>
      <c r="M20" s="16">
        <v>219.3</v>
      </c>
      <c r="N20" s="28">
        <f t="shared" ref="N20:O27" si="7">(J20+L20)/2</f>
        <v>155</v>
      </c>
      <c r="O20" s="28">
        <f t="shared" si="7"/>
        <v>188.15</v>
      </c>
      <c r="P20" s="16">
        <v>100</v>
      </c>
      <c r="Q20" s="17">
        <v>128</v>
      </c>
      <c r="R20" s="17">
        <v>250</v>
      </c>
      <c r="S20" s="17">
        <v>105</v>
      </c>
      <c r="T20" s="17">
        <v>105</v>
      </c>
      <c r="U20" s="17">
        <v>130</v>
      </c>
      <c r="V20" s="17">
        <v>130</v>
      </c>
      <c r="W20" s="33">
        <f>(Q20+S20+U20)/3</f>
        <v>121</v>
      </c>
      <c r="X20" s="33">
        <f>(R20+T20+V20)/3</f>
        <v>161.66666666666666</v>
      </c>
      <c r="Y20" s="16">
        <v>100</v>
      </c>
      <c r="Z20" s="17">
        <v>160</v>
      </c>
      <c r="AA20" s="17">
        <v>210</v>
      </c>
      <c r="AB20" s="17">
        <v>120</v>
      </c>
      <c r="AC20" s="17">
        <v>175</v>
      </c>
      <c r="AD20" s="25">
        <f t="shared" ref="AD20:AE22" si="8">(Z20+AB20)/2</f>
        <v>140</v>
      </c>
      <c r="AE20" s="25">
        <f t="shared" si="8"/>
        <v>192.5</v>
      </c>
      <c r="AF20" s="16">
        <v>100</v>
      </c>
      <c r="AG20" s="27" t="s">
        <v>62</v>
      </c>
      <c r="AH20" s="27" t="s">
        <v>62</v>
      </c>
      <c r="AI20" s="27">
        <v>0</v>
      </c>
      <c r="AJ20" s="21"/>
      <c r="AK20" s="21"/>
    </row>
    <row r="21" spans="1:37" ht="15.75">
      <c r="A21" s="14">
        <v>16</v>
      </c>
      <c r="B21" s="15" t="s">
        <v>31</v>
      </c>
      <c r="C21" s="17">
        <v>139</v>
      </c>
      <c r="D21" s="17">
        <v>359</v>
      </c>
      <c r="E21" s="16">
        <v>78.5</v>
      </c>
      <c r="F21" s="16">
        <v>309.89999999999998</v>
      </c>
      <c r="G21" s="33">
        <f t="shared" si="0"/>
        <v>108.75</v>
      </c>
      <c r="H21" s="33">
        <f t="shared" si="0"/>
        <v>334.45</v>
      </c>
      <c r="I21" s="16">
        <v>100</v>
      </c>
      <c r="J21" s="16">
        <v>61</v>
      </c>
      <c r="K21" s="16">
        <v>154</v>
      </c>
      <c r="L21" s="16">
        <v>56.2</v>
      </c>
      <c r="M21" s="16">
        <v>244.6</v>
      </c>
      <c r="N21" s="28">
        <f t="shared" si="7"/>
        <v>58.6</v>
      </c>
      <c r="O21" s="28">
        <f t="shared" si="7"/>
        <v>199.3</v>
      </c>
      <c r="P21" s="16">
        <v>100</v>
      </c>
      <c r="Q21" s="17">
        <v>48</v>
      </c>
      <c r="R21" s="17">
        <v>650</v>
      </c>
      <c r="S21" s="17">
        <v>39</v>
      </c>
      <c r="T21" s="17">
        <v>244</v>
      </c>
      <c r="U21" s="17">
        <v>60</v>
      </c>
      <c r="V21" s="17">
        <v>250</v>
      </c>
      <c r="W21" s="33">
        <f>(Q21+S21+U21)/3</f>
        <v>49</v>
      </c>
      <c r="X21" s="28">
        <f t="shared" ref="X21:X30" si="9">(R21+T21+V21)/3</f>
        <v>381.33333333333331</v>
      </c>
      <c r="Y21" s="16">
        <v>100</v>
      </c>
      <c r="Z21" s="17">
        <v>60</v>
      </c>
      <c r="AA21" s="17">
        <v>210</v>
      </c>
      <c r="AB21" s="17">
        <v>65</v>
      </c>
      <c r="AC21" s="17">
        <v>280</v>
      </c>
      <c r="AD21" s="25">
        <f t="shared" si="8"/>
        <v>62.5</v>
      </c>
      <c r="AE21" s="25">
        <f t="shared" si="8"/>
        <v>245</v>
      </c>
      <c r="AF21" s="16">
        <v>100</v>
      </c>
      <c r="AG21" s="27" t="s">
        <v>62</v>
      </c>
      <c r="AH21" s="27" t="s">
        <v>62</v>
      </c>
      <c r="AI21" s="27">
        <v>0</v>
      </c>
      <c r="AJ21" s="21"/>
      <c r="AK21" s="21"/>
    </row>
    <row r="22" spans="1:37" ht="15.75">
      <c r="A22" s="14">
        <v>17</v>
      </c>
      <c r="B22" s="15" t="s">
        <v>32</v>
      </c>
      <c r="C22" s="17" t="s">
        <v>62</v>
      </c>
      <c r="D22" s="17" t="s">
        <v>62</v>
      </c>
      <c r="E22" s="16">
        <v>476.66</v>
      </c>
      <c r="F22" s="16">
        <v>663</v>
      </c>
      <c r="G22" s="33">
        <f>(E22)/1</f>
        <v>476.66</v>
      </c>
      <c r="H22" s="33">
        <f>(F22)/1</f>
        <v>663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28">
        <f>(J22+L22)/2</f>
        <v>321.5</v>
      </c>
      <c r="O22" s="28">
        <f>(K22+M22)/2</f>
        <v>459</v>
      </c>
      <c r="P22" s="16">
        <v>100</v>
      </c>
      <c r="Q22" s="17">
        <v>271</v>
      </c>
      <c r="R22" s="17">
        <v>446</v>
      </c>
      <c r="S22" s="17">
        <v>260</v>
      </c>
      <c r="T22" s="17">
        <v>444</v>
      </c>
      <c r="U22" s="17">
        <v>320</v>
      </c>
      <c r="V22" s="17">
        <v>320</v>
      </c>
      <c r="W22" s="33">
        <f>(Q22+S22+U22)/3</f>
        <v>283.66666666666669</v>
      </c>
      <c r="X22" s="33">
        <f t="shared" si="9"/>
        <v>403.33333333333331</v>
      </c>
      <c r="Y22" s="16">
        <v>100</v>
      </c>
      <c r="Z22" s="17">
        <v>380</v>
      </c>
      <c r="AA22" s="17">
        <v>450</v>
      </c>
      <c r="AB22" s="17">
        <v>583.33000000000004</v>
      </c>
      <c r="AC22" s="17">
        <v>583.33000000000004</v>
      </c>
      <c r="AD22" s="25">
        <f t="shared" si="8"/>
        <v>481.66500000000002</v>
      </c>
      <c r="AE22" s="25">
        <f t="shared" si="8"/>
        <v>516.66499999999996</v>
      </c>
      <c r="AF22" s="16">
        <v>100</v>
      </c>
      <c r="AG22" s="27" t="s">
        <v>62</v>
      </c>
      <c r="AH22" s="27" t="s">
        <v>62</v>
      </c>
      <c r="AI22" s="27">
        <v>0</v>
      </c>
      <c r="AJ22" s="21"/>
      <c r="AK22" s="21"/>
    </row>
    <row r="23" spans="1:37" ht="15.75">
      <c r="A23" s="14">
        <v>18</v>
      </c>
      <c r="B23" s="15" t="s">
        <v>33</v>
      </c>
      <c r="C23" s="17">
        <v>271.8</v>
      </c>
      <c r="D23" s="17">
        <v>1196.67</v>
      </c>
      <c r="E23" s="16">
        <v>145.38</v>
      </c>
      <c r="F23" s="16">
        <v>2014.5</v>
      </c>
      <c r="G23" s="33">
        <f t="shared" si="0"/>
        <v>208.59</v>
      </c>
      <c r="H23" s="33">
        <f t="shared" si="0"/>
        <v>1605.585</v>
      </c>
      <c r="I23" s="16">
        <v>100</v>
      </c>
      <c r="J23" s="16">
        <v>204</v>
      </c>
      <c r="K23" s="16">
        <v>204</v>
      </c>
      <c r="L23" s="16">
        <v>469</v>
      </c>
      <c r="M23" s="16">
        <v>2182.5</v>
      </c>
      <c r="N23" s="28">
        <f t="shared" si="7"/>
        <v>336.5</v>
      </c>
      <c r="O23" s="28">
        <f t="shared" si="7"/>
        <v>1193.25</v>
      </c>
      <c r="P23" s="16">
        <v>100</v>
      </c>
      <c r="Q23" s="17">
        <v>110</v>
      </c>
      <c r="R23" s="17">
        <v>175</v>
      </c>
      <c r="S23" s="17">
        <v>130</v>
      </c>
      <c r="T23" s="17">
        <v>280</v>
      </c>
      <c r="U23" s="17">
        <v>170</v>
      </c>
      <c r="V23" s="17">
        <v>170</v>
      </c>
      <c r="W23" s="33">
        <f>(Q23+S23+U23)/3</f>
        <v>136.66666666666666</v>
      </c>
      <c r="X23" s="33">
        <f t="shared" ref="X23" si="10">(R23+T23+V23)/3</f>
        <v>208.33333333333334</v>
      </c>
      <c r="Y23" s="16">
        <v>100</v>
      </c>
      <c r="Z23" s="17">
        <v>190</v>
      </c>
      <c r="AA23" s="17">
        <v>300</v>
      </c>
      <c r="AB23" s="17">
        <v>180</v>
      </c>
      <c r="AC23" s="17">
        <v>180</v>
      </c>
      <c r="AD23" s="25">
        <f>(Z23+AB23)/2</f>
        <v>185</v>
      </c>
      <c r="AE23" s="25">
        <f>(AA23+AC23)/2</f>
        <v>240</v>
      </c>
      <c r="AF23" s="16">
        <v>100</v>
      </c>
      <c r="AG23" s="27" t="s">
        <v>62</v>
      </c>
      <c r="AH23" s="27" t="s">
        <v>62</v>
      </c>
      <c r="AI23" s="27">
        <v>0</v>
      </c>
      <c r="AJ23" s="21"/>
      <c r="AK23" s="21"/>
    </row>
    <row r="24" spans="1:37" ht="15.75">
      <c r="A24" s="14">
        <v>19</v>
      </c>
      <c r="B24" s="15" t="s">
        <v>34</v>
      </c>
      <c r="C24" s="17">
        <v>19.95</v>
      </c>
      <c r="D24" s="17">
        <v>112</v>
      </c>
      <c r="E24" s="16">
        <v>19.600000000000001</v>
      </c>
      <c r="F24" s="16">
        <v>219.9</v>
      </c>
      <c r="G24" s="28">
        <f t="shared" si="0"/>
        <v>19.774999999999999</v>
      </c>
      <c r="H24" s="33">
        <f t="shared" si="0"/>
        <v>165.95</v>
      </c>
      <c r="I24" s="16">
        <v>100</v>
      </c>
      <c r="J24" s="16">
        <v>21.9</v>
      </c>
      <c r="K24" s="16">
        <v>172</v>
      </c>
      <c r="L24" s="16">
        <v>56</v>
      </c>
      <c r="M24" s="16">
        <v>123.1</v>
      </c>
      <c r="N24" s="28">
        <f t="shared" si="7"/>
        <v>38.950000000000003</v>
      </c>
      <c r="O24" s="28">
        <f t="shared" si="7"/>
        <v>147.55000000000001</v>
      </c>
      <c r="P24" s="16">
        <v>100</v>
      </c>
      <c r="Q24" s="17">
        <v>32</v>
      </c>
      <c r="R24" s="17">
        <v>120</v>
      </c>
      <c r="S24" s="17">
        <v>22</v>
      </c>
      <c r="T24" s="17">
        <v>95</v>
      </c>
      <c r="U24" s="17">
        <v>50</v>
      </c>
      <c r="V24" s="17">
        <v>95</v>
      </c>
      <c r="W24" s="28">
        <f t="shared" ref="W24:W35" si="11">(Q24+S24+U24)/3</f>
        <v>34.666666666666664</v>
      </c>
      <c r="X24" s="33">
        <f t="shared" si="9"/>
        <v>103.33333333333333</v>
      </c>
      <c r="Y24" s="16">
        <v>100</v>
      </c>
      <c r="Z24" s="17">
        <v>56</v>
      </c>
      <c r="AA24" s="17">
        <v>96</v>
      </c>
      <c r="AB24" s="17">
        <v>28</v>
      </c>
      <c r="AC24" s="17">
        <v>77</v>
      </c>
      <c r="AD24" s="25">
        <f t="shared" ref="AD24:AE24" si="12">(Z24+AB24)/2</f>
        <v>42</v>
      </c>
      <c r="AE24" s="25">
        <f t="shared" si="12"/>
        <v>86.5</v>
      </c>
      <c r="AF24" s="16">
        <v>100</v>
      </c>
      <c r="AG24" s="31">
        <v>55</v>
      </c>
      <c r="AH24" s="31">
        <v>85</v>
      </c>
      <c r="AI24" s="27">
        <v>100</v>
      </c>
      <c r="AJ24" s="21"/>
      <c r="AK24" s="21"/>
    </row>
    <row r="25" spans="1:37" ht="18.75" customHeight="1">
      <c r="A25" s="14">
        <v>20</v>
      </c>
      <c r="B25" s="15" t="s">
        <v>35</v>
      </c>
      <c r="C25" s="17">
        <v>66.5</v>
      </c>
      <c r="D25" s="17">
        <v>93.79</v>
      </c>
      <c r="E25" s="16">
        <v>40.9</v>
      </c>
      <c r="F25" s="16">
        <v>88.57</v>
      </c>
      <c r="G25" s="33">
        <f t="shared" si="0"/>
        <v>53.7</v>
      </c>
      <c r="H25" s="33">
        <f t="shared" si="0"/>
        <v>91.18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28">
        <f t="shared" si="7"/>
        <v>68.150000000000006</v>
      </c>
      <c r="O25" s="28">
        <f t="shared" si="7"/>
        <v>84.539999999999992</v>
      </c>
      <c r="P25" s="16">
        <v>100</v>
      </c>
      <c r="Q25" s="17">
        <v>62.86</v>
      </c>
      <c r="R25" s="17">
        <v>62.86</v>
      </c>
      <c r="S25" s="17">
        <v>64</v>
      </c>
      <c r="T25" s="17">
        <v>69.33</v>
      </c>
      <c r="U25" s="17">
        <v>86.67</v>
      </c>
      <c r="V25" s="17">
        <v>86.67</v>
      </c>
      <c r="W25" s="28">
        <f t="shared" si="11"/>
        <v>71.176666666666662</v>
      </c>
      <c r="X25" s="28">
        <f t="shared" si="9"/>
        <v>72.953333333333333</v>
      </c>
      <c r="Y25" s="16">
        <v>100</v>
      </c>
      <c r="Z25" s="17">
        <v>72.459999999999994</v>
      </c>
      <c r="AA25" s="17">
        <v>78.260000000000005</v>
      </c>
      <c r="AB25" s="17" t="s">
        <v>62</v>
      </c>
      <c r="AC25" s="17" t="s">
        <v>62</v>
      </c>
      <c r="AD25" s="25">
        <f>(Z25)/1</f>
        <v>72.459999999999994</v>
      </c>
      <c r="AE25" s="25">
        <f>(AA25)/1</f>
        <v>78.260000000000005</v>
      </c>
      <c r="AF25" s="16">
        <v>50</v>
      </c>
      <c r="AG25" s="27" t="s">
        <v>62</v>
      </c>
      <c r="AH25" s="27" t="s">
        <v>62</v>
      </c>
      <c r="AI25" s="27">
        <v>0</v>
      </c>
      <c r="AJ25" s="21"/>
      <c r="AK25" s="21"/>
    </row>
    <row r="26" spans="1:37" ht="15.75" customHeight="1">
      <c r="A26" s="14">
        <v>21</v>
      </c>
      <c r="B26" s="15" t="s">
        <v>36</v>
      </c>
      <c r="C26" s="17">
        <v>35.64</v>
      </c>
      <c r="D26" s="17">
        <v>42.08</v>
      </c>
      <c r="E26" s="27">
        <v>23.38</v>
      </c>
      <c r="F26" s="16">
        <v>55.71</v>
      </c>
      <c r="G26" s="33">
        <f t="shared" si="0"/>
        <v>29.509999999999998</v>
      </c>
      <c r="H26" s="28">
        <f t="shared" si="0"/>
        <v>48.894999999999996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28">
        <f t="shared" si="7"/>
        <v>36.784999999999997</v>
      </c>
      <c r="O26" s="28">
        <f t="shared" si="7"/>
        <v>44.34</v>
      </c>
      <c r="P26" s="16">
        <v>100</v>
      </c>
      <c r="Q26" s="18">
        <v>46</v>
      </c>
      <c r="R26" s="17">
        <v>46</v>
      </c>
      <c r="S26" s="17">
        <v>40</v>
      </c>
      <c r="T26" s="17">
        <v>43.33</v>
      </c>
      <c r="U26" s="17">
        <v>40</v>
      </c>
      <c r="V26" s="17">
        <v>55</v>
      </c>
      <c r="W26" s="28">
        <f t="shared" si="11"/>
        <v>42</v>
      </c>
      <c r="X26" s="28">
        <f t="shared" si="9"/>
        <v>48.109999999999992</v>
      </c>
      <c r="Y26" s="16">
        <v>100</v>
      </c>
      <c r="Z26" s="17">
        <v>36.76</v>
      </c>
      <c r="AA26" s="17">
        <v>38.24</v>
      </c>
      <c r="AB26" s="17" t="s">
        <v>62</v>
      </c>
      <c r="AC26" s="17" t="s">
        <v>62</v>
      </c>
      <c r="AD26" s="25">
        <f>(Z26)/1</f>
        <v>36.76</v>
      </c>
      <c r="AE26" s="25">
        <f>(AA26)/1</f>
        <v>38.24</v>
      </c>
      <c r="AF26" s="16">
        <v>50</v>
      </c>
      <c r="AG26" s="27" t="s">
        <v>62</v>
      </c>
      <c r="AH26" s="27" t="s">
        <v>62</v>
      </c>
      <c r="AI26" s="27">
        <v>0</v>
      </c>
      <c r="AJ26" s="21"/>
      <c r="AK26" s="21"/>
    </row>
    <row r="27" spans="1:37" ht="16.5" customHeight="1">
      <c r="A27" s="14">
        <v>22</v>
      </c>
      <c r="B27" s="15" t="s">
        <v>37</v>
      </c>
      <c r="C27" s="17">
        <v>47.95</v>
      </c>
      <c r="D27" s="17">
        <v>53.95</v>
      </c>
      <c r="E27" s="16">
        <v>33.770000000000003</v>
      </c>
      <c r="F27" s="16">
        <v>76</v>
      </c>
      <c r="G27" s="28">
        <f t="shared" si="0"/>
        <v>40.86</v>
      </c>
      <c r="H27" s="33">
        <f t="shared" si="0"/>
        <v>64.974999999999994</v>
      </c>
      <c r="I27" s="16">
        <v>100</v>
      </c>
      <c r="J27" s="16">
        <v>41.9</v>
      </c>
      <c r="K27" s="16">
        <v>60</v>
      </c>
      <c r="L27" s="16">
        <v>41</v>
      </c>
      <c r="M27" s="16">
        <v>80.209999999999994</v>
      </c>
      <c r="N27" s="28">
        <f t="shared" si="7"/>
        <v>41.45</v>
      </c>
      <c r="O27" s="28">
        <f t="shared" si="7"/>
        <v>70.10499999999999</v>
      </c>
      <c r="P27" s="16">
        <v>100</v>
      </c>
      <c r="Q27" s="17">
        <v>45.26</v>
      </c>
      <c r="R27" s="17">
        <v>61.11</v>
      </c>
      <c r="S27" s="17">
        <v>38</v>
      </c>
      <c r="T27" s="17">
        <v>52</v>
      </c>
      <c r="U27" s="17">
        <v>45</v>
      </c>
      <c r="V27" s="17">
        <v>65</v>
      </c>
      <c r="W27" s="33">
        <f t="shared" si="11"/>
        <v>42.75333333333333</v>
      </c>
      <c r="X27" s="28">
        <f t="shared" si="9"/>
        <v>59.370000000000005</v>
      </c>
      <c r="Y27" s="16">
        <v>100</v>
      </c>
      <c r="Z27" s="17">
        <v>50</v>
      </c>
      <c r="AA27" s="17">
        <v>60</v>
      </c>
      <c r="AB27" s="17">
        <v>65</v>
      </c>
      <c r="AC27" s="17">
        <v>65</v>
      </c>
      <c r="AD27" s="25">
        <f t="shared" ref="AD27:AE30" si="13">(Z27+AB27)/2</f>
        <v>57.5</v>
      </c>
      <c r="AE27" s="25">
        <f t="shared" si="13"/>
        <v>62.5</v>
      </c>
      <c r="AF27" s="16">
        <v>100</v>
      </c>
      <c r="AG27" s="31">
        <v>43</v>
      </c>
      <c r="AH27" s="27">
        <v>51</v>
      </c>
      <c r="AI27" s="27">
        <v>100</v>
      </c>
      <c r="AJ27" s="21"/>
      <c r="AK27" s="21"/>
    </row>
    <row r="28" spans="1:37" ht="15.75" customHeight="1">
      <c r="A28" s="14">
        <v>23</v>
      </c>
      <c r="B28" s="15" t="s">
        <v>38</v>
      </c>
      <c r="C28" s="17">
        <v>260</v>
      </c>
      <c r="D28" s="17" t="s">
        <v>77</v>
      </c>
      <c r="E28" s="16">
        <v>199.5</v>
      </c>
      <c r="F28" s="16">
        <v>252</v>
      </c>
      <c r="G28" s="28">
        <f t="shared" si="0"/>
        <v>229.75</v>
      </c>
      <c r="H28" s="33">
        <v>331.7</v>
      </c>
      <c r="I28" s="16">
        <v>100</v>
      </c>
      <c r="J28" s="16">
        <v>140</v>
      </c>
      <c r="K28" s="16">
        <v>140</v>
      </c>
      <c r="L28" s="16">
        <v>247.5</v>
      </c>
      <c r="M28" s="16">
        <v>423.6</v>
      </c>
      <c r="N28" s="28">
        <f>(J28+L28)/2</f>
        <v>193.75</v>
      </c>
      <c r="O28" s="28">
        <f>(K28+M28)/2</f>
        <v>281.8</v>
      </c>
      <c r="P28" s="16">
        <v>100</v>
      </c>
      <c r="Q28" s="17">
        <v>138</v>
      </c>
      <c r="R28" s="17">
        <v>138</v>
      </c>
      <c r="S28" s="17">
        <v>95</v>
      </c>
      <c r="T28" s="17">
        <v>150</v>
      </c>
      <c r="U28" s="17">
        <v>100</v>
      </c>
      <c r="V28" s="17">
        <v>100</v>
      </c>
      <c r="W28" s="28">
        <f t="shared" si="11"/>
        <v>111</v>
      </c>
      <c r="X28" s="28">
        <f>(R28+T28+V28)/3</f>
        <v>129.33333333333334</v>
      </c>
      <c r="Y28" s="16">
        <v>100</v>
      </c>
      <c r="Z28" s="17">
        <v>130</v>
      </c>
      <c r="AA28" s="17">
        <v>140</v>
      </c>
      <c r="AB28" s="17" t="s">
        <v>62</v>
      </c>
      <c r="AC28" s="17" t="s">
        <v>62</v>
      </c>
      <c r="AD28" s="25">
        <f>(Z28)/1</f>
        <v>130</v>
      </c>
      <c r="AE28" s="25">
        <f>(AA28)/1</f>
        <v>140</v>
      </c>
      <c r="AF28" s="16">
        <v>50</v>
      </c>
      <c r="AG28" s="31">
        <v>125</v>
      </c>
      <c r="AH28" s="27">
        <v>238</v>
      </c>
      <c r="AI28" s="27">
        <v>100</v>
      </c>
      <c r="AJ28" s="21"/>
      <c r="AK28" s="21"/>
    </row>
    <row r="29" spans="1:37" ht="15.75">
      <c r="A29" s="14">
        <v>24</v>
      </c>
      <c r="B29" s="15" t="s">
        <v>39</v>
      </c>
      <c r="C29" s="17">
        <v>349.72</v>
      </c>
      <c r="D29" s="17">
        <v>499.72</v>
      </c>
      <c r="E29" s="16">
        <v>372.22</v>
      </c>
      <c r="F29" s="16">
        <v>675.55</v>
      </c>
      <c r="G29" s="33">
        <f t="shared" si="0"/>
        <v>360.97</v>
      </c>
      <c r="H29" s="33">
        <f t="shared" si="0"/>
        <v>587.63499999999999</v>
      </c>
      <c r="I29" s="16">
        <v>100</v>
      </c>
      <c r="J29" s="16">
        <v>260</v>
      </c>
      <c r="K29" s="16">
        <v>450</v>
      </c>
      <c r="L29" s="16">
        <v>311.11</v>
      </c>
      <c r="M29" s="16">
        <v>596.66</v>
      </c>
      <c r="N29" s="28">
        <f t="shared" ref="N29:O31" si="14">(J29+L29)/2</f>
        <v>285.55500000000001</v>
      </c>
      <c r="O29" s="28">
        <f t="shared" si="14"/>
        <v>523.32999999999993</v>
      </c>
      <c r="P29" s="16">
        <v>100</v>
      </c>
      <c r="Q29" s="17">
        <v>405.55</v>
      </c>
      <c r="R29" s="17">
        <v>672.2</v>
      </c>
      <c r="S29" s="17">
        <v>176</v>
      </c>
      <c r="T29" s="17">
        <v>375</v>
      </c>
      <c r="U29" s="17">
        <v>388.88</v>
      </c>
      <c r="V29" s="17">
        <v>388.88</v>
      </c>
      <c r="W29" s="33">
        <f t="shared" si="11"/>
        <v>323.47666666666663</v>
      </c>
      <c r="X29" s="28">
        <f t="shared" si="9"/>
        <v>478.69333333333333</v>
      </c>
      <c r="Y29" s="16">
        <v>100</v>
      </c>
      <c r="Z29" s="17">
        <v>210</v>
      </c>
      <c r="AA29" s="17">
        <v>328</v>
      </c>
      <c r="AB29" s="17" t="s">
        <v>62</v>
      </c>
      <c r="AC29" s="17" t="s">
        <v>62</v>
      </c>
      <c r="AD29" s="25">
        <f>(Z29)/1</f>
        <v>210</v>
      </c>
      <c r="AE29" s="25">
        <f>(AA29)/1</f>
        <v>328</v>
      </c>
      <c r="AF29" s="16">
        <v>50</v>
      </c>
      <c r="AG29" s="31">
        <v>320</v>
      </c>
      <c r="AH29" s="27">
        <v>450</v>
      </c>
      <c r="AI29" s="27">
        <v>100</v>
      </c>
      <c r="AJ29" s="21"/>
      <c r="AK29" s="21"/>
    </row>
    <row r="30" spans="1:37" ht="15.75" customHeight="1">
      <c r="A30" s="14">
        <v>25</v>
      </c>
      <c r="B30" s="15" t="s">
        <v>40</v>
      </c>
      <c r="C30" s="17">
        <v>39.950000000000003</v>
      </c>
      <c r="D30" s="17">
        <v>52.95</v>
      </c>
      <c r="E30" s="16">
        <v>38.33</v>
      </c>
      <c r="F30" s="16">
        <v>59.9</v>
      </c>
      <c r="G30" s="33">
        <f t="shared" si="0"/>
        <v>39.14</v>
      </c>
      <c r="H30" s="33">
        <f t="shared" si="0"/>
        <v>56.424999999999997</v>
      </c>
      <c r="I30" s="16">
        <v>100</v>
      </c>
      <c r="J30" s="16">
        <v>54</v>
      </c>
      <c r="K30" s="16">
        <v>56</v>
      </c>
      <c r="L30" s="16">
        <v>56.27</v>
      </c>
      <c r="M30" s="16">
        <v>75.48</v>
      </c>
      <c r="N30" s="33">
        <f t="shared" si="14"/>
        <v>55.135000000000005</v>
      </c>
      <c r="O30" s="33">
        <f t="shared" si="14"/>
        <v>65.740000000000009</v>
      </c>
      <c r="P30" s="16">
        <v>100</v>
      </c>
      <c r="Q30" s="17">
        <v>61.11</v>
      </c>
      <c r="R30" s="17">
        <v>61.11</v>
      </c>
      <c r="S30" s="17">
        <v>48</v>
      </c>
      <c r="T30" s="17">
        <v>58</v>
      </c>
      <c r="U30" s="17">
        <v>60</v>
      </c>
      <c r="V30" s="17">
        <v>75</v>
      </c>
      <c r="W30" s="33">
        <f t="shared" si="11"/>
        <v>56.370000000000005</v>
      </c>
      <c r="X30" s="33">
        <f t="shared" si="9"/>
        <v>64.703333333333333</v>
      </c>
      <c r="Y30" s="16">
        <v>100</v>
      </c>
      <c r="Z30" s="17">
        <v>58</v>
      </c>
      <c r="AA30" s="17">
        <v>60</v>
      </c>
      <c r="AB30" s="17">
        <v>70</v>
      </c>
      <c r="AC30" s="17">
        <v>70</v>
      </c>
      <c r="AD30" s="25">
        <f t="shared" si="13"/>
        <v>64</v>
      </c>
      <c r="AE30" s="25">
        <f t="shared" si="13"/>
        <v>65</v>
      </c>
      <c r="AF30" s="16">
        <v>100</v>
      </c>
      <c r="AG30" s="27" t="s">
        <v>62</v>
      </c>
      <c r="AH30" s="27" t="s">
        <v>62</v>
      </c>
      <c r="AI30" s="27">
        <v>0</v>
      </c>
      <c r="AJ30" s="21"/>
      <c r="AK30" s="21"/>
    </row>
    <row r="31" spans="1:37" ht="15.75">
      <c r="A31" s="14">
        <v>26</v>
      </c>
      <c r="B31" s="15" t="s">
        <v>41</v>
      </c>
      <c r="C31" s="17">
        <v>178.87</v>
      </c>
      <c r="D31" s="17">
        <v>194.17</v>
      </c>
      <c r="E31" s="16">
        <v>97.71</v>
      </c>
      <c r="F31" s="16">
        <v>97.71</v>
      </c>
      <c r="G31" s="33">
        <f t="shared" si="0"/>
        <v>138.29</v>
      </c>
      <c r="H31" s="33">
        <f t="shared" si="0"/>
        <v>145.94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28">
        <f t="shared" si="14"/>
        <v>132.75</v>
      </c>
      <c r="O31" s="28">
        <f t="shared" si="14"/>
        <v>163.89</v>
      </c>
      <c r="P31" s="16">
        <v>100</v>
      </c>
      <c r="Q31" s="17">
        <v>244.44</v>
      </c>
      <c r="R31" s="17">
        <v>244.44</v>
      </c>
      <c r="S31" s="17">
        <v>95</v>
      </c>
      <c r="T31" s="17">
        <v>110</v>
      </c>
      <c r="U31" s="17">
        <v>150</v>
      </c>
      <c r="V31" s="17">
        <v>200</v>
      </c>
      <c r="W31" s="33">
        <f>(Q31+S31+U31)/3</f>
        <v>163.14666666666668</v>
      </c>
      <c r="X31" s="33">
        <f t="shared" ref="X31" si="15">(R31+T31+V31)/3</f>
        <v>184.81333333333336</v>
      </c>
      <c r="Y31" s="16">
        <v>100</v>
      </c>
      <c r="Z31" s="17">
        <v>175</v>
      </c>
      <c r="AA31" s="17">
        <v>200</v>
      </c>
      <c r="AB31" s="17" t="s">
        <v>62</v>
      </c>
      <c r="AC31" s="17" t="s">
        <v>62</v>
      </c>
      <c r="AD31" s="25">
        <f>(Z31)/1</f>
        <v>175</v>
      </c>
      <c r="AE31" s="25">
        <f>(AA31)/1</f>
        <v>200</v>
      </c>
      <c r="AF31" s="16">
        <v>50</v>
      </c>
      <c r="AG31" s="27">
        <v>160</v>
      </c>
      <c r="AH31" s="27">
        <v>195</v>
      </c>
      <c r="AI31" s="27">
        <v>100</v>
      </c>
      <c r="AJ31" s="21"/>
      <c r="AK31" s="21"/>
    </row>
    <row r="32" spans="1:37" ht="15.75" customHeight="1">
      <c r="A32" s="14">
        <v>27</v>
      </c>
      <c r="B32" s="15" t="s">
        <v>42</v>
      </c>
      <c r="C32" s="17">
        <v>349</v>
      </c>
      <c r="D32" s="17">
        <v>528</v>
      </c>
      <c r="E32" s="16">
        <v>248.2</v>
      </c>
      <c r="F32" s="16">
        <v>490</v>
      </c>
      <c r="G32" s="33">
        <f>(C32+E32)/2</f>
        <v>298.60000000000002</v>
      </c>
      <c r="H32" s="28">
        <f t="shared" si="0"/>
        <v>509</v>
      </c>
      <c r="I32" s="16">
        <v>100</v>
      </c>
      <c r="J32" s="16">
        <v>321</v>
      </c>
      <c r="K32" s="16">
        <v>321</v>
      </c>
      <c r="L32" s="16">
        <v>292.5</v>
      </c>
      <c r="M32" s="16">
        <v>733.2</v>
      </c>
      <c r="N32" s="28">
        <f t="shared" ref="N32:O35" si="16">(J32+L32)/2</f>
        <v>306.75</v>
      </c>
      <c r="O32" s="28">
        <f t="shared" si="16"/>
        <v>527.1</v>
      </c>
      <c r="P32" s="16">
        <v>100</v>
      </c>
      <c r="Q32" s="17">
        <v>415</v>
      </c>
      <c r="R32" s="17">
        <v>490</v>
      </c>
      <c r="S32" s="17">
        <v>275</v>
      </c>
      <c r="T32" s="17">
        <v>495</v>
      </c>
      <c r="U32" s="17">
        <v>300</v>
      </c>
      <c r="V32" s="17">
        <v>350</v>
      </c>
      <c r="W32" s="28">
        <f t="shared" si="11"/>
        <v>330</v>
      </c>
      <c r="X32" s="33">
        <f t="shared" ref="X32:X35" si="17">(R32+T32+V32)/3</f>
        <v>445</v>
      </c>
      <c r="Y32" s="16">
        <v>100</v>
      </c>
      <c r="Z32" s="17">
        <v>350</v>
      </c>
      <c r="AA32" s="17">
        <v>420</v>
      </c>
      <c r="AB32" s="17">
        <v>450</v>
      </c>
      <c r="AC32" s="17">
        <v>450</v>
      </c>
      <c r="AD32" s="25">
        <f t="shared" ref="AD32:AE32" si="18">(Z32+AB32)/2</f>
        <v>400</v>
      </c>
      <c r="AE32" s="25">
        <f t="shared" si="18"/>
        <v>435</v>
      </c>
      <c r="AF32" s="16">
        <v>100</v>
      </c>
      <c r="AG32" s="31">
        <v>325</v>
      </c>
      <c r="AH32" s="27">
        <v>425</v>
      </c>
      <c r="AI32" s="27">
        <v>100</v>
      </c>
      <c r="AJ32" s="21"/>
      <c r="AK32" s="21"/>
    </row>
    <row r="33" spans="1:37" ht="15.75">
      <c r="A33" s="14">
        <v>28</v>
      </c>
      <c r="B33" s="15" t="s">
        <v>43</v>
      </c>
      <c r="C33" s="17">
        <v>13.95</v>
      </c>
      <c r="D33" s="17">
        <v>13.95</v>
      </c>
      <c r="E33" s="16">
        <v>7.8</v>
      </c>
      <c r="F33" s="16">
        <v>23.6</v>
      </c>
      <c r="G33" s="33">
        <f t="shared" si="0"/>
        <v>10.875</v>
      </c>
      <c r="H33" s="33">
        <f t="shared" si="0"/>
        <v>18.774999999999999</v>
      </c>
      <c r="I33" s="16">
        <v>100</v>
      </c>
      <c r="J33" s="16">
        <v>34</v>
      </c>
      <c r="K33" s="16">
        <v>34</v>
      </c>
      <c r="L33" s="17">
        <v>12.7</v>
      </c>
      <c r="M33" s="17">
        <v>20.7</v>
      </c>
      <c r="N33" s="33">
        <f t="shared" si="16"/>
        <v>23.35</v>
      </c>
      <c r="O33" s="33">
        <f t="shared" si="16"/>
        <v>27.35</v>
      </c>
      <c r="P33" s="16">
        <v>100</v>
      </c>
      <c r="Q33" s="17">
        <v>23</v>
      </c>
      <c r="R33" s="17">
        <v>23</v>
      </c>
      <c r="S33" s="17">
        <v>16</v>
      </c>
      <c r="T33" s="17">
        <v>16</v>
      </c>
      <c r="U33" s="17">
        <v>21</v>
      </c>
      <c r="V33" s="17">
        <v>21</v>
      </c>
      <c r="W33" s="33">
        <f t="shared" si="11"/>
        <v>20</v>
      </c>
      <c r="X33" s="33">
        <f t="shared" si="17"/>
        <v>20</v>
      </c>
      <c r="Y33" s="16">
        <v>100</v>
      </c>
      <c r="Z33" s="17">
        <v>18</v>
      </c>
      <c r="AA33" s="17">
        <v>25</v>
      </c>
      <c r="AB33" s="17" t="s">
        <v>62</v>
      </c>
      <c r="AC33" s="17" t="s">
        <v>62</v>
      </c>
      <c r="AD33" s="28">
        <f t="shared" ref="AD33:AE35" si="19">Z33/1</f>
        <v>18</v>
      </c>
      <c r="AE33" s="28">
        <f t="shared" si="19"/>
        <v>25</v>
      </c>
      <c r="AF33" s="16">
        <v>50</v>
      </c>
      <c r="AG33" s="27">
        <v>17</v>
      </c>
      <c r="AH33" s="31">
        <v>25</v>
      </c>
      <c r="AI33" s="27">
        <v>100</v>
      </c>
      <c r="AJ33" s="21"/>
      <c r="AK33" s="21"/>
    </row>
    <row r="34" spans="1:37" ht="15.75">
      <c r="A34" s="14">
        <v>29</v>
      </c>
      <c r="B34" s="15" t="s">
        <v>44</v>
      </c>
      <c r="C34" s="17">
        <v>14.9</v>
      </c>
      <c r="D34" s="17">
        <v>14.9</v>
      </c>
      <c r="E34" s="16">
        <v>21.7</v>
      </c>
      <c r="F34" s="16">
        <v>21.7</v>
      </c>
      <c r="G34" s="33">
        <f t="shared" si="0"/>
        <v>18.3</v>
      </c>
      <c r="H34" s="33">
        <f t="shared" si="0"/>
        <v>18.3</v>
      </c>
      <c r="I34" s="16">
        <v>100</v>
      </c>
      <c r="J34" s="16">
        <v>33</v>
      </c>
      <c r="K34" s="16">
        <v>33</v>
      </c>
      <c r="L34" s="17">
        <v>18.899999999999999</v>
      </c>
      <c r="M34" s="17">
        <v>33</v>
      </c>
      <c r="N34" s="33">
        <f t="shared" si="16"/>
        <v>25.95</v>
      </c>
      <c r="O34" s="33">
        <f t="shared" si="16"/>
        <v>33</v>
      </c>
      <c r="P34" s="16">
        <v>100</v>
      </c>
      <c r="Q34" s="17">
        <v>18</v>
      </c>
      <c r="R34" s="17">
        <v>18</v>
      </c>
      <c r="S34" s="17">
        <v>13</v>
      </c>
      <c r="T34" s="17">
        <v>13</v>
      </c>
      <c r="U34" s="17">
        <v>25</v>
      </c>
      <c r="V34" s="17">
        <v>25</v>
      </c>
      <c r="W34" s="33">
        <f>(Q34+S34+U34)/3</f>
        <v>18.666666666666668</v>
      </c>
      <c r="X34" s="33">
        <f t="shared" si="17"/>
        <v>18.666666666666668</v>
      </c>
      <c r="Y34" s="16">
        <v>100</v>
      </c>
      <c r="Z34" s="17">
        <v>35</v>
      </c>
      <c r="AA34" s="17">
        <v>40</v>
      </c>
      <c r="AB34" s="17" t="s">
        <v>62</v>
      </c>
      <c r="AC34" s="17" t="s">
        <v>62</v>
      </c>
      <c r="AD34" s="28">
        <f t="shared" si="19"/>
        <v>35</v>
      </c>
      <c r="AE34" s="28">
        <f t="shared" si="19"/>
        <v>40</v>
      </c>
      <c r="AF34" s="16">
        <v>50</v>
      </c>
      <c r="AG34" s="27">
        <v>25</v>
      </c>
      <c r="AH34" s="31">
        <v>30</v>
      </c>
      <c r="AI34" s="27">
        <v>100</v>
      </c>
      <c r="AJ34" s="21"/>
      <c r="AK34" s="21"/>
    </row>
    <row r="35" spans="1:37" ht="15.75">
      <c r="A35" s="14">
        <v>30</v>
      </c>
      <c r="B35" s="15" t="s">
        <v>45</v>
      </c>
      <c r="C35" s="17">
        <v>11.85</v>
      </c>
      <c r="D35" s="17">
        <v>11.85</v>
      </c>
      <c r="E35" s="16">
        <v>18.7</v>
      </c>
      <c r="F35" s="16">
        <v>18.7</v>
      </c>
      <c r="G35" s="33">
        <f t="shared" si="0"/>
        <v>15.274999999999999</v>
      </c>
      <c r="H35" s="33">
        <f t="shared" si="0"/>
        <v>15.274999999999999</v>
      </c>
      <c r="I35" s="16">
        <v>100</v>
      </c>
      <c r="J35" s="16">
        <v>36</v>
      </c>
      <c r="K35" s="16">
        <v>36</v>
      </c>
      <c r="L35" s="17">
        <v>15.8</v>
      </c>
      <c r="M35" s="17">
        <v>54</v>
      </c>
      <c r="N35" s="33">
        <f t="shared" si="16"/>
        <v>25.9</v>
      </c>
      <c r="O35" s="28">
        <f t="shared" si="16"/>
        <v>45</v>
      </c>
      <c r="P35" s="16">
        <v>100</v>
      </c>
      <c r="Q35" s="17">
        <v>18</v>
      </c>
      <c r="R35" s="17">
        <v>18</v>
      </c>
      <c r="S35" s="17">
        <v>18</v>
      </c>
      <c r="T35" s="17">
        <v>18</v>
      </c>
      <c r="U35" s="17">
        <v>20</v>
      </c>
      <c r="V35" s="17">
        <v>20</v>
      </c>
      <c r="W35" s="33">
        <f t="shared" si="11"/>
        <v>18.666666666666668</v>
      </c>
      <c r="X35" s="33">
        <f t="shared" si="17"/>
        <v>18.666666666666668</v>
      </c>
      <c r="Y35" s="16">
        <v>100</v>
      </c>
      <c r="Z35" s="17">
        <v>28</v>
      </c>
      <c r="AA35" s="17">
        <v>35</v>
      </c>
      <c r="AB35" s="17" t="s">
        <v>62</v>
      </c>
      <c r="AC35" s="17" t="s">
        <v>62</v>
      </c>
      <c r="AD35" s="28">
        <f t="shared" si="19"/>
        <v>28</v>
      </c>
      <c r="AE35" s="28">
        <f t="shared" si="19"/>
        <v>35</v>
      </c>
      <c r="AF35" s="16">
        <v>50</v>
      </c>
      <c r="AG35" s="27">
        <v>25</v>
      </c>
      <c r="AH35" s="27">
        <v>30</v>
      </c>
      <c r="AI35" s="27">
        <v>100</v>
      </c>
      <c r="AJ35" s="21"/>
      <c r="AK35" s="21"/>
    </row>
    <row r="36" spans="1:37" ht="15.75">
      <c r="A36" s="14">
        <v>31</v>
      </c>
      <c r="B36" s="15" t="s">
        <v>46</v>
      </c>
      <c r="C36" s="17">
        <v>14.85</v>
      </c>
      <c r="D36" s="17">
        <v>14.85</v>
      </c>
      <c r="E36" s="16">
        <v>14.7</v>
      </c>
      <c r="F36" s="16">
        <v>14.7</v>
      </c>
      <c r="G36" s="33">
        <f>(C36+E36)/2</f>
        <v>14.774999999999999</v>
      </c>
      <c r="H36" s="33">
        <f>(D36+F36)/2</f>
        <v>14.774999999999999</v>
      </c>
      <c r="I36" s="16">
        <v>100</v>
      </c>
      <c r="J36" s="16">
        <v>22</v>
      </c>
      <c r="K36" s="16">
        <v>22</v>
      </c>
      <c r="L36" s="17">
        <v>22.8</v>
      </c>
      <c r="M36" s="17">
        <v>47.3</v>
      </c>
      <c r="N36" s="33">
        <f>(L36+J36)/2</f>
        <v>22.4</v>
      </c>
      <c r="O36" s="28">
        <f>(M36+K36)/2</f>
        <v>34.65</v>
      </c>
      <c r="P36" s="16">
        <v>100</v>
      </c>
      <c r="Q36" s="17">
        <v>20</v>
      </c>
      <c r="R36" s="17">
        <v>20</v>
      </c>
      <c r="S36" s="17">
        <v>25</v>
      </c>
      <c r="T36" s="17">
        <v>25</v>
      </c>
      <c r="U36" s="17">
        <v>25</v>
      </c>
      <c r="V36" s="17">
        <v>25</v>
      </c>
      <c r="W36" s="33">
        <f>(X36+S36+U36)/3</f>
        <v>24.444444444444443</v>
      </c>
      <c r="X36" s="33">
        <f>(R36+T36+V36)/3</f>
        <v>23.333333333333332</v>
      </c>
      <c r="Y36" s="16">
        <v>100</v>
      </c>
      <c r="Z36" s="17">
        <v>40</v>
      </c>
      <c r="AA36" s="17">
        <v>50</v>
      </c>
      <c r="AB36" s="17">
        <v>20</v>
      </c>
      <c r="AC36" s="17">
        <v>26</v>
      </c>
      <c r="AD36" s="28">
        <f>(AB36+Z36)/2</f>
        <v>30</v>
      </c>
      <c r="AE36" s="33">
        <f>(AA36+AC36)/2</f>
        <v>38</v>
      </c>
      <c r="AF36" s="16">
        <v>100</v>
      </c>
      <c r="AG36" s="27">
        <v>17</v>
      </c>
      <c r="AH36" s="27">
        <v>30</v>
      </c>
      <c r="AI36" s="27">
        <v>100</v>
      </c>
      <c r="AJ36" s="21"/>
      <c r="AK36" s="21"/>
    </row>
    <row r="37" spans="1:37" ht="15.75">
      <c r="A37" s="14">
        <v>32</v>
      </c>
      <c r="B37" s="15" t="s">
        <v>47</v>
      </c>
      <c r="C37" s="17">
        <v>39.549999999999997</v>
      </c>
      <c r="D37" s="17">
        <v>39.549999999999997</v>
      </c>
      <c r="E37" s="16">
        <v>24.9</v>
      </c>
      <c r="F37" s="16">
        <v>39.9</v>
      </c>
      <c r="G37" s="33">
        <f>(C37+E37)/2</f>
        <v>32.224999999999994</v>
      </c>
      <c r="H37" s="33">
        <f>(D37+F37)/2</f>
        <v>39.724999999999994</v>
      </c>
      <c r="I37" s="16">
        <v>100</v>
      </c>
      <c r="J37" s="16">
        <v>65</v>
      </c>
      <c r="K37" s="16">
        <v>71</v>
      </c>
      <c r="L37" s="17">
        <v>36.950000000000003</v>
      </c>
      <c r="M37" s="17">
        <v>73.5</v>
      </c>
      <c r="N37" s="33">
        <f t="shared" ref="N37:O39" si="20">(J37+L37)/2</f>
        <v>50.975000000000001</v>
      </c>
      <c r="O37" s="28">
        <f t="shared" si="20"/>
        <v>72.25</v>
      </c>
      <c r="P37" s="16">
        <v>100</v>
      </c>
      <c r="Q37" s="17">
        <v>61</v>
      </c>
      <c r="R37" s="17">
        <v>61</v>
      </c>
      <c r="S37" s="17">
        <v>50</v>
      </c>
      <c r="T37" s="17">
        <v>50</v>
      </c>
      <c r="U37" s="17">
        <v>60</v>
      </c>
      <c r="V37" s="17">
        <v>60</v>
      </c>
      <c r="W37" s="33">
        <f>(Q37+S37+U37)/3</f>
        <v>57</v>
      </c>
      <c r="X37" s="33">
        <f>(R37+T37+V37)/3</f>
        <v>57</v>
      </c>
      <c r="Y37" s="16">
        <v>100</v>
      </c>
      <c r="Z37" s="17">
        <v>65</v>
      </c>
      <c r="AA37" s="17">
        <v>95</v>
      </c>
      <c r="AB37" s="17" t="s">
        <v>62</v>
      </c>
      <c r="AC37" s="17" t="s">
        <v>62</v>
      </c>
      <c r="AD37" s="28">
        <f>Z37/1</f>
        <v>65</v>
      </c>
      <c r="AE37" s="28">
        <f>AA37/1</f>
        <v>95</v>
      </c>
      <c r="AF37" s="16">
        <v>50</v>
      </c>
      <c r="AG37" s="27">
        <v>30</v>
      </c>
      <c r="AH37" s="31">
        <v>60</v>
      </c>
      <c r="AI37" s="27">
        <v>100</v>
      </c>
      <c r="AJ37" s="21"/>
      <c r="AK37" s="21"/>
    </row>
    <row r="38" spans="1:37" ht="15.75">
      <c r="A38" s="14">
        <v>33</v>
      </c>
      <c r="B38" s="15" t="s">
        <v>48</v>
      </c>
      <c r="C38" s="17">
        <v>35.450000000000003</v>
      </c>
      <c r="D38" s="17">
        <v>59.95</v>
      </c>
      <c r="E38" s="16">
        <v>36.299999999999997</v>
      </c>
      <c r="F38" s="16">
        <v>241.2</v>
      </c>
      <c r="G38" s="33">
        <f t="shared" si="0"/>
        <v>35.875</v>
      </c>
      <c r="H38" s="33">
        <f t="shared" si="0"/>
        <v>150.57499999999999</v>
      </c>
      <c r="I38" s="16">
        <v>100</v>
      </c>
      <c r="J38" s="16">
        <v>38</v>
      </c>
      <c r="K38" s="16">
        <v>38</v>
      </c>
      <c r="L38" s="17">
        <v>31.7</v>
      </c>
      <c r="M38" s="17">
        <v>75.900000000000006</v>
      </c>
      <c r="N38" s="33">
        <f t="shared" si="20"/>
        <v>34.85</v>
      </c>
      <c r="O38" s="33">
        <f t="shared" si="20"/>
        <v>56.95</v>
      </c>
      <c r="P38" s="16">
        <v>100</v>
      </c>
      <c r="Q38" s="17">
        <v>32</v>
      </c>
      <c r="R38" s="17">
        <v>110</v>
      </c>
      <c r="S38" s="17">
        <v>35</v>
      </c>
      <c r="T38" s="17">
        <v>75</v>
      </c>
      <c r="U38" s="17">
        <v>30</v>
      </c>
      <c r="V38" s="17">
        <v>45</v>
      </c>
      <c r="W38" s="33">
        <f>(Q38+S38+U38)/3</f>
        <v>32.333333333333336</v>
      </c>
      <c r="X38" s="33">
        <f>(R38+T38+V38)/3</f>
        <v>76.666666666666671</v>
      </c>
      <c r="Y38" s="16">
        <v>100</v>
      </c>
      <c r="Z38" s="32">
        <v>28</v>
      </c>
      <c r="AA38" s="17">
        <v>65</v>
      </c>
      <c r="AB38" s="17">
        <v>25</v>
      </c>
      <c r="AC38" s="17">
        <v>25</v>
      </c>
      <c r="AD38" s="33">
        <f t="shared" ref="AD38:AD39" si="21">(Z38+AB38)/2</f>
        <v>26.5</v>
      </c>
      <c r="AE38" s="33">
        <f>(AA38+AC38)/2</f>
        <v>45</v>
      </c>
      <c r="AF38" s="16">
        <v>100</v>
      </c>
      <c r="AG38" s="27">
        <v>25</v>
      </c>
      <c r="AH38" s="31">
        <v>90</v>
      </c>
      <c r="AI38" s="27">
        <v>100</v>
      </c>
      <c r="AJ38" s="21"/>
      <c r="AK38" s="21"/>
    </row>
    <row r="39" spans="1:37" ht="15.75">
      <c r="A39" s="14">
        <v>34</v>
      </c>
      <c r="B39" s="15" t="s">
        <v>49</v>
      </c>
      <c r="C39" s="17">
        <v>46.55</v>
      </c>
      <c r="D39" s="17">
        <v>175</v>
      </c>
      <c r="E39" s="16">
        <v>36.799999999999997</v>
      </c>
      <c r="F39" s="16">
        <v>214.9</v>
      </c>
      <c r="G39" s="33">
        <f>(C39+E39)/2</f>
        <v>41.674999999999997</v>
      </c>
      <c r="H39" s="33">
        <f>(D39+F39)/2</f>
        <v>194.95</v>
      </c>
      <c r="I39" s="16">
        <v>100</v>
      </c>
      <c r="J39" s="16">
        <v>61</v>
      </c>
      <c r="K39" s="16">
        <v>61</v>
      </c>
      <c r="L39" s="17">
        <v>55.2</v>
      </c>
      <c r="M39" s="17">
        <v>476</v>
      </c>
      <c r="N39" s="28">
        <f t="shared" si="20"/>
        <v>58.1</v>
      </c>
      <c r="O39" s="28">
        <v>268.5</v>
      </c>
      <c r="P39" s="16">
        <v>100</v>
      </c>
      <c r="Q39" s="17">
        <v>38</v>
      </c>
      <c r="R39" s="17">
        <v>38</v>
      </c>
      <c r="S39" s="17">
        <v>45</v>
      </c>
      <c r="T39" s="17">
        <v>45</v>
      </c>
      <c r="U39" s="17">
        <v>50</v>
      </c>
      <c r="V39" s="17">
        <v>50</v>
      </c>
      <c r="W39" s="33">
        <f>(Q39+S39+U39)/3</f>
        <v>44.333333333333336</v>
      </c>
      <c r="X39" s="33">
        <f>(R39+T39+V39)/3</f>
        <v>44.333333333333336</v>
      </c>
      <c r="Y39" s="16">
        <v>100</v>
      </c>
      <c r="Z39" s="17">
        <v>45</v>
      </c>
      <c r="AA39" s="17">
        <v>55</v>
      </c>
      <c r="AB39" s="17">
        <v>43</v>
      </c>
      <c r="AC39" s="17">
        <v>43</v>
      </c>
      <c r="AD39" s="33">
        <f t="shared" si="21"/>
        <v>44</v>
      </c>
      <c r="AE39" s="33">
        <f>AA39+AC39/2</f>
        <v>76.5</v>
      </c>
      <c r="AF39" s="16">
        <v>100</v>
      </c>
      <c r="AG39" s="27">
        <v>40</v>
      </c>
      <c r="AH39" s="31">
        <v>55</v>
      </c>
      <c r="AI39" s="27">
        <v>100</v>
      </c>
      <c r="AJ39" s="21"/>
      <c r="AK39" s="21"/>
    </row>
    <row r="40" spans="1:37" ht="15.75" customHeight="1">
      <c r="A40" s="14">
        <v>35</v>
      </c>
      <c r="B40" s="15" t="s">
        <v>50</v>
      </c>
      <c r="C40" s="17">
        <v>52.95</v>
      </c>
      <c r="D40" s="17">
        <v>125</v>
      </c>
      <c r="E40" s="16">
        <v>52.9</v>
      </c>
      <c r="F40" s="16">
        <v>109</v>
      </c>
      <c r="G40" s="33">
        <f t="shared" si="0"/>
        <v>52.924999999999997</v>
      </c>
      <c r="H40" s="33">
        <f t="shared" si="0"/>
        <v>117</v>
      </c>
      <c r="I40" s="16">
        <v>100</v>
      </c>
      <c r="J40" s="16">
        <v>102</v>
      </c>
      <c r="K40" s="16">
        <v>160</v>
      </c>
      <c r="L40" s="17">
        <v>105</v>
      </c>
      <c r="M40" s="17">
        <v>119.9</v>
      </c>
      <c r="N40" s="33">
        <f t="shared" ref="N40:O43" si="22">(L40+J40)/2</f>
        <v>103.5</v>
      </c>
      <c r="O40" s="28">
        <f t="shared" si="22"/>
        <v>139.94999999999999</v>
      </c>
      <c r="P40" s="16">
        <v>100</v>
      </c>
      <c r="Q40" s="17">
        <v>75</v>
      </c>
      <c r="R40" s="17">
        <v>75</v>
      </c>
      <c r="S40" s="17">
        <v>80</v>
      </c>
      <c r="T40" s="17">
        <v>80</v>
      </c>
      <c r="U40" s="17">
        <v>85</v>
      </c>
      <c r="V40" s="17">
        <v>85</v>
      </c>
      <c r="W40" s="33">
        <f>(Q40+S40+U40)/3</f>
        <v>80</v>
      </c>
      <c r="X40" s="33">
        <f>(R40+T40+V40)/3</f>
        <v>80</v>
      </c>
      <c r="Y40" s="16">
        <v>100</v>
      </c>
      <c r="Z40" s="17">
        <v>95</v>
      </c>
      <c r="AA40" s="17">
        <v>100</v>
      </c>
      <c r="AB40" s="17" t="s">
        <v>62</v>
      </c>
      <c r="AC40" s="17" t="s">
        <v>62</v>
      </c>
      <c r="AD40" s="28">
        <v>95</v>
      </c>
      <c r="AE40" s="28">
        <v>100</v>
      </c>
      <c r="AF40" s="16">
        <v>50</v>
      </c>
      <c r="AG40" s="27">
        <v>70</v>
      </c>
      <c r="AH40" s="27">
        <v>90</v>
      </c>
      <c r="AI40" s="27">
        <v>100</v>
      </c>
      <c r="AJ40" s="21"/>
      <c r="AK40" s="21"/>
    </row>
    <row r="41" spans="1:37" ht="15.75">
      <c r="A41" s="14">
        <v>36</v>
      </c>
      <c r="B41" s="15" t="s">
        <v>51</v>
      </c>
      <c r="C41" s="17">
        <v>55.95</v>
      </c>
      <c r="D41" s="17">
        <v>55.95</v>
      </c>
      <c r="E41" s="16">
        <v>49.5</v>
      </c>
      <c r="F41" s="16">
        <v>46.5</v>
      </c>
      <c r="G41" s="33">
        <f t="shared" si="0"/>
        <v>52.725000000000001</v>
      </c>
      <c r="H41" s="33">
        <f t="shared" si="0"/>
        <v>51.225000000000001</v>
      </c>
      <c r="I41" s="16">
        <v>100</v>
      </c>
      <c r="J41" s="16">
        <v>89</v>
      </c>
      <c r="K41" s="16">
        <v>89</v>
      </c>
      <c r="L41" s="17">
        <v>49.9</v>
      </c>
      <c r="M41" s="17">
        <v>49.9</v>
      </c>
      <c r="N41" s="33">
        <f t="shared" si="22"/>
        <v>69.45</v>
      </c>
      <c r="O41" s="33">
        <f t="shared" si="22"/>
        <v>69.45</v>
      </c>
      <c r="P41" s="16">
        <v>100</v>
      </c>
      <c r="Q41" s="17">
        <v>74</v>
      </c>
      <c r="R41" s="17">
        <v>74</v>
      </c>
      <c r="S41" s="17">
        <v>70</v>
      </c>
      <c r="T41" s="17">
        <v>70</v>
      </c>
      <c r="U41" s="17">
        <v>80</v>
      </c>
      <c r="V41" s="17">
        <v>80</v>
      </c>
      <c r="W41" s="33">
        <f>Q41+S41+U41/3</f>
        <v>170.66666666666666</v>
      </c>
      <c r="X41" s="33">
        <f>R41+T41+V41/3</f>
        <v>170.66666666666666</v>
      </c>
      <c r="Y41" s="16">
        <v>100</v>
      </c>
      <c r="Z41" s="32">
        <v>83</v>
      </c>
      <c r="AA41" s="17">
        <v>87</v>
      </c>
      <c r="AB41" s="17" t="s">
        <v>62</v>
      </c>
      <c r="AC41" s="17" t="s">
        <v>62</v>
      </c>
      <c r="AD41" s="33">
        <f>(Z41)/1</f>
        <v>83</v>
      </c>
      <c r="AE41" s="28">
        <f>(AA41)/1</f>
        <v>87</v>
      </c>
      <c r="AF41" s="16">
        <v>50</v>
      </c>
      <c r="AG41" s="27" t="s">
        <v>62</v>
      </c>
      <c r="AH41" s="27" t="s">
        <v>62</v>
      </c>
      <c r="AI41" s="27">
        <v>0</v>
      </c>
      <c r="AJ41" s="21"/>
      <c r="AK41" s="21"/>
    </row>
    <row r="42" spans="1:37" ht="15.75" customHeight="1">
      <c r="A42" s="14">
        <v>37</v>
      </c>
      <c r="B42" s="15" t="s">
        <v>52</v>
      </c>
      <c r="C42" s="17">
        <v>119</v>
      </c>
      <c r="D42" s="17">
        <v>139</v>
      </c>
      <c r="E42" s="16">
        <v>72.900000000000006</v>
      </c>
      <c r="F42" s="16">
        <v>127.7</v>
      </c>
      <c r="G42" s="33">
        <f t="shared" si="0"/>
        <v>95.95</v>
      </c>
      <c r="H42" s="33">
        <f>(D42+F42)/2</f>
        <v>133.35</v>
      </c>
      <c r="I42" s="16">
        <v>100</v>
      </c>
      <c r="J42" s="16">
        <v>189</v>
      </c>
      <c r="K42" s="16">
        <v>189</v>
      </c>
      <c r="L42" s="17">
        <v>109.2</v>
      </c>
      <c r="M42" s="17">
        <v>158.30000000000001</v>
      </c>
      <c r="N42" s="33">
        <f t="shared" si="22"/>
        <v>149.1</v>
      </c>
      <c r="O42" s="33">
        <f t="shared" si="22"/>
        <v>173.65</v>
      </c>
      <c r="P42" s="16">
        <v>100</v>
      </c>
      <c r="Q42" s="17">
        <v>110</v>
      </c>
      <c r="R42" s="17">
        <v>122</v>
      </c>
      <c r="S42" s="17">
        <v>95</v>
      </c>
      <c r="T42" s="17">
        <v>95</v>
      </c>
      <c r="U42" s="17">
        <v>130</v>
      </c>
      <c r="V42" s="17">
        <v>130</v>
      </c>
      <c r="W42" s="33">
        <f>(Q42+S42+U42)/3</f>
        <v>111.66666666666667</v>
      </c>
      <c r="X42" s="33">
        <f>(R42+T42+V42)/3</f>
        <v>115.66666666666667</v>
      </c>
      <c r="Y42" s="16">
        <v>100</v>
      </c>
      <c r="Z42" s="17">
        <v>110</v>
      </c>
      <c r="AA42" s="17">
        <v>110</v>
      </c>
      <c r="AB42" s="17">
        <v>95</v>
      </c>
      <c r="AC42" s="17">
        <v>130</v>
      </c>
      <c r="AD42" s="28">
        <f>(Z42+AB42)/2</f>
        <v>102.5</v>
      </c>
      <c r="AE42" s="28">
        <f>(AA42+AC42)/2</f>
        <v>120</v>
      </c>
      <c r="AF42" s="16">
        <v>100</v>
      </c>
      <c r="AG42" s="27">
        <v>130</v>
      </c>
      <c r="AH42" s="27">
        <v>150</v>
      </c>
      <c r="AI42" s="27">
        <v>100</v>
      </c>
      <c r="AJ42" s="21"/>
      <c r="AK42" s="21"/>
    </row>
    <row r="43" spans="1:37" ht="15.75">
      <c r="A43" s="14">
        <v>38</v>
      </c>
      <c r="B43" s="15" t="s">
        <v>53</v>
      </c>
      <c r="C43" s="17">
        <v>77.95</v>
      </c>
      <c r="D43" s="17">
        <v>77.95</v>
      </c>
      <c r="E43" s="16">
        <v>65.2</v>
      </c>
      <c r="F43" s="16">
        <v>65.2</v>
      </c>
      <c r="G43" s="33">
        <f t="shared" si="0"/>
        <v>71.575000000000003</v>
      </c>
      <c r="H43" s="33">
        <f t="shared" si="0"/>
        <v>71.575000000000003</v>
      </c>
      <c r="I43" s="16">
        <v>100</v>
      </c>
      <c r="J43" s="16">
        <v>102</v>
      </c>
      <c r="K43" s="16">
        <v>102</v>
      </c>
      <c r="L43" s="17">
        <v>84</v>
      </c>
      <c r="M43" s="17">
        <v>116.4</v>
      </c>
      <c r="N43" s="28">
        <f>(L43+J43)/2</f>
        <v>93</v>
      </c>
      <c r="O43" s="28">
        <f t="shared" si="22"/>
        <v>109.2</v>
      </c>
      <c r="P43" s="16">
        <v>100</v>
      </c>
      <c r="Q43" s="17" t="s">
        <v>62</v>
      </c>
      <c r="R43" s="17" t="s">
        <v>62</v>
      </c>
      <c r="S43" s="17">
        <v>85</v>
      </c>
      <c r="T43" s="17">
        <v>85</v>
      </c>
      <c r="U43" s="17">
        <v>80</v>
      </c>
      <c r="V43" s="17">
        <v>80</v>
      </c>
      <c r="W43" s="28">
        <f t="shared" ref="W43:X43" si="23">(S43+U43)/2</f>
        <v>82.5</v>
      </c>
      <c r="X43" s="28">
        <f t="shared" si="23"/>
        <v>82.5</v>
      </c>
      <c r="Y43" s="16">
        <v>66.67</v>
      </c>
      <c r="Z43" s="17">
        <v>100</v>
      </c>
      <c r="AA43" s="17">
        <v>100</v>
      </c>
      <c r="AB43" s="17" t="s">
        <v>62</v>
      </c>
      <c r="AC43" s="17" t="s">
        <v>62</v>
      </c>
      <c r="AD43" s="28">
        <f>(Z43)/1</f>
        <v>100</v>
      </c>
      <c r="AE43" s="28">
        <f>(AA43)/1</f>
        <v>100</v>
      </c>
      <c r="AF43" s="16">
        <v>50</v>
      </c>
      <c r="AG43" s="27">
        <v>120</v>
      </c>
      <c r="AH43" s="27">
        <v>120</v>
      </c>
      <c r="AI43" s="27">
        <v>100</v>
      </c>
      <c r="AJ43" s="21"/>
      <c r="AK43" s="21"/>
    </row>
    <row r="44" spans="1:37" ht="15.75" customHeight="1">
      <c r="A44" s="14">
        <v>39</v>
      </c>
      <c r="B44" s="15" t="s">
        <v>54</v>
      </c>
      <c r="C44" s="17">
        <v>135</v>
      </c>
      <c r="D44" s="17">
        <v>135</v>
      </c>
      <c r="E44" s="16">
        <v>110.5</v>
      </c>
      <c r="F44" s="16">
        <v>110.5</v>
      </c>
      <c r="G44" s="33">
        <f>(C44+E44)/2</f>
        <v>122.75</v>
      </c>
      <c r="H44" s="33">
        <v>139</v>
      </c>
      <c r="I44" s="16">
        <v>100</v>
      </c>
      <c r="J44" s="16">
        <v>203</v>
      </c>
      <c r="K44" s="16">
        <v>203</v>
      </c>
      <c r="L44" s="17">
        <v>111</v>
      </c>
      <c r="M44" s="17">
        <v>149.9</v>
      </c>
      <c r="N44" s="33">
        <f>(L44+J44)/2</f>
        <v>157</v>
      </c>
      <c r="O44" s="28">
        <f>(M44+K44)/2</f>
        <v>176.45</v>
      </c>
      <c r="P44" s="16">
        <v>100</v>
      </c>
      <c r="Q44" s="17" t="s">
        <v>62</v>
      </c>
      <c r="R44" s="17" t="s">
        <v>62</v>
      </c>
      <c r="S44" s="17" t="s">
        <v>62</v>
      </c>
      <c r="T44" s="17" t="s">
        <v>62</v>
      </c>
      <c r="U44" s="17">
        <v>110</v>
      </c>
      <c r="V44" s="17">
        <v>110</v>
      </c>
      <c r="W44" s="28">
        <v>110</v>
      </c>
      <c r="X44" s="28">
        <v>110</v>
      </c>
      <c r="Y44" s="16">
        <v>33.33</v>
      </c>
      <c r="Z44" s="17">
        <v>163</v>
      </c>
      <c r="AA44" s="17">
        <v>195</v>
      </c>
      <c r="AB44" s="17" t="s">
        <v>62</v>
      </c>
      <c r="AC44" s="17" t="s">
        <v>62</v>
      </c>
      <c r="AD44" s="28">
        <f>Z44/1</f>
        <v>163</v>
      </c>
      <c r="AE44" s="28">
        <f>AA44/1</f>
        <v>195</v>
      </c>
      <c r="AF44" s="16">
        <v>50</v>
      </c>
      <c r="AG44" s="27" t="s">
        <v>62</v>
      </c>
      <c r="AH44" s="27" t="s">
        <v>62</v>
      </c>
      <c r="AI44" s="27">
        <v>0</v>
      </c>
      <c r="AJ44" s="21"/>
      <c r="AK44" s="21"/>
    </row>
    <row r="45" spans="1:37" ht="20.25" customHeight="1">
      <c r="A45" s="14">
        <v>40</v>
      </c>
      <c r="B45" s="15" t="s">
        <v>55</v>
      </c>
      <c r="C45" s="17">
        <v>45.15</v>
      </c>
      <c r="D45" s="17">
        <v>66.95</v>
      </c>
      <c r="E45" s="16">
        <v>44.6</v>
      </c>
      <c r="F45" s="16">
        <v>55.2</v>
      </c>
      <c r="G45" s="28">
        <f t="shared" si="0"/>
        <v>44.875</v>
      </c>
      <c r="H45" s="33">
        <f t="shared" si="0"/>
        <v>61.075000000000003</v>
      </c>
      <c r="I45" s="16">
        <v>100</v>
      </c>
      <c r="J45" s="16">
        <v>56</v>
      </c>
      <c r="K45" s="16">
        <v>56</v>
      </c>
      <c r="L45" s="16">
        <v>44</v>
      </c>
      <c r="M45" s="16">
        <v>53.8</v>
      </c>
      <c r="N45" s="33">
        <f t="shared" ref="N45:O45" si="24">(J45+L45)/2</f>
        <v>50</v>
      </c>
      <c r="O45" s="33">
        <f t="shared" si="24"/>
        <v>54.9</v>
      </c>
      <c r="P45" s="16">
        <v>100</v>
      </c>
      <c r="Q45" s="17">
        <v>48</v>
      </c>
      <c r="R45" s="17">
        <v>48</v>
      </c>
      <c r="S45" s="17">
        <v>43</v>
      </c>
      <c r="T45" s="17">
        <v>43</v>
      </c>
      <c r="U45" s="17">
        <v>42</v>
      </c>
      <c r="V45" s="17">
        <v>42</v>
      </c>
      <c r="W45" s="28">
        <f t="shared" ref="W45:X45" si="25">(Q45+S45+U45)/3</f>
        <v>44.333333333333336</v>
      </c>
      <c r="X45" s="28">
        <f t="shared" si="25"/>
        <v>44.333333333333336</v>
      </c>
      <c r="Y45" s="16">
        <v>100</v>
      </c>
      <c r="Z45" s="17">
        <v>52</v>
      </c>
      <c r="AA45" s="17">
        <v>52</v>
      </c>
      <c r="AB45" s="17">
        <v>42</v>
      </c>
      <c r="AC45" s="17">
        <v>42</v>
      </c>
      <c r="AD45" s="28">
        <v>47</v>
      </c>
      <c r="AE45" s="28">
        <v>47</v>
      </c>
      <c r="AF45" s="27">
        <v>100</v>
      </c>
      <c r="AG45" s="27" t="s">
        <v>62</v>
      </c>
      <c r="AH45" s="27" t="s">
        <v>62</v>
      </c>
      <c r="AI45" s="27">
        <v>0</v>
      </c>
      <c r="AJ45" s="21"/>
      <c r="AK45" s="21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1"/>
    </row>
    <row r="47" spans="1:37" ht="14.25" customHeight="1">
      <c r="A47" s="1"/>
      <c r="B47" s="45" t="s">
        <v>74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7">
      <c r="A48" s="1"/>
      <c r="B48" s="44" t="s">
        <v>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ht="14.25" customHeight="1">
      <c r="A49" s="1"/>
      <c r="B49" s="44" t="s">
        <v>15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ht="29.25" customHeight="1">
      <c r="A50" s="1"/>
      <c r="B50" s="44" t="s">
        <v>76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4.25" customHeight="1">
      <c r="A51" s="1"/>
      <c r="B51" s="44" t="s">
        <v>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6.5" customHeight="1">
      <c r="A52" s="1"/>
      <c r="B52" s="44" t="s">
        <v>3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K38" sqref="K38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18">
      <c r="A4" s="53" t="s">
        <v>0</v>
      </c>
      <c r="B4" s="53" t="s">
        <v>4</v>
      </c>
      <c r="C4" s="54" t="s">
        <v>5</v>
      </c>
      <c r="D4" s="54"/>
      <c r="E4" s="54"/>
      <c r="F4" s="55" t="s">
        <v>6</v>
      </c>
      <c r="G4" s="55"/>
      <c r="H4" s="55"/>
      <c r="I4" s="56" t="s">
        <v>64</v>
      </c>
      <c r="J4" s="56"/>
      <c r="K4" s="56"/>
      <c r="L4" s="51" t="s">
        <v>65</v>
      </c>
      <c r="M4" s="51"/>
      <c r="N4" s="51"/>
      <c r="O4" s="53" t="s">
        <v>66</v>
      </c>
      <c r="P4" s="53"/>
      <c r="Q4" s="53"/>
    </row>
    <row r="5" spans="1:18">
      <c r="A5" s="53"/>
      <c r="B5" s="53"/>
      <c r="C5" s="51" t="s">
        <v>67</v>
      </c>
      <c r="D5" s="51"/>
      <c r="E5" s="50" t="s">
        <v>68</v>
      </c>
      <c r="F5" s="51" t="s">
        <v>67</v>
      </c>
      <c r="G5" s="51"/>
      <c r="H5" s="50" t="s">
        <v>68</v>
      </c>
      <c r="I5" s="51" t="s">
        <v>67</v>
      </c>
      <c r="J5" s="51"/>
      <c r="K5" s="50" t="s">
        <v>68</v>
      </c>
      <c r="L5" s="51" t="s">
        <v>67</v>
      </c>
      <c r="M5" s="51"/>
      <c r="N5" s="50" t="s">
        <v>68</v>
      </c>
      <c r="O5" s="53" t="s">
        <v>69</v>
      </c>
      <c r="P5" s="53"/>
      <c r="Q5" s="50" t="s">
        <v>68</v>
      </c>
    </row>
    <row r="6" spans="1:18" ht="24.75" customHeight="1">
      <c r="A6" s="53"/>
      <c r="B6" s="53"/>
      <c r="C6" s="11" t="s">
        <v>70</v>
      </c>
      <c r="D6" s="11" t="s">
        <v>71</v>
      </c>
      <c r="E6" s="50"/>
      <c r="F6" s="11" t="s">
        <v>70</v>
      </c>
      <c r="G6" s="11" t="s">
        <v>71</v>
      </c>
      <c r="H6" s="50"/>
      <c r="I6" s="11" t="s">
        <v>70</v>
      </c>
      <c r="J6" s="11" t="s">
        <v>71</v>
      </c>
      <c r="K6" s="50"/>
      <c r="L6" s="10" t="s">
        <v>70</v>
      </c>
      <c r="M6" s="10" t="s">
        <v>71</v>
      </c>
      <c r="N6" s="50"/>
      <c r="O6" s="11" t="s">
        <v>70</v>
      </c>
      <c r="P6" s="11" t="s">
        <v>71</v>
      </c>
      <c r="Q6" s="50"/>
    </row>
    <row r="7" spans="1:18" ht="27.75" customHeight="1">
      <c r="A7" s="3">
        <v>1</v>
      </c>
      <c r="B7" s="4" t="s">
        <v>16</v>
      </c>
      <c r="C7" s="29">
        <f>'Форма мониторинга МО '!G6</f>
        <v>22.234999999999999</v>
      </c>
      <c r="D7" s="8">
        <f>'Форма мониторинга МО '!H6</f>
        <v>39.31</v>
      </c>
      <c r="E7" s="8">
        <f>'Форма мониторинга МО '!I6</f>
        <v>100</v>
      </c>
      <c r="F7" s="8">
        <f>'Форма мониторинга МО '!N6</f>
        <v>32.950000000000003</v>
      </c>
      <c r="G7" s="8">
        <f>'Форма мониторинга МО '!O6</f>
        <v>42</v>
      </c>
      <c r="H7" s="8">
        <f>'Форма мониторинга МО '!P6</f>
        <v>100</v>
      </c>
      <c r="I7" s="8">
        <f>'Форма мониторинга МО '!W6</f>
        <v>32.5</v>
      </c>
      <c r="J7" s="8">
        <f>'Форма мониторинга МО '!X6</f>
        <v>42.5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9" t="str">
        <f>'Форма мониторинга МО '!AG6</f>
        <v>нет</v>
      </c>
      <c r="P7" s="19" t="str">
        <f>'Форма мониторинга МО '!AH6</f>
        <v>нет</v>
      </c>
      <c r="Q7" s="19">
        <f>'Форма мониторинга МО '!AI6</f>
        <v>0</v>
      </c>
      <c r="R7" s="9"/>
    </row>
    <row r="8" spans="1:18" ht="31.5" customHeight="1">
      <c r="A8" s="3">
        <v>2</v>
      </c>
      <c r="B8" s="4" t="s">
        <v>17</v>
      </c>
      <c r="C8" s="29">
        <f>'Форма мониторинга МО '!G7</f>
        <v>39.695</v>
      </c>
      <c r="D8" s="29">
        <f>'Форма мониторинга МО '!H7</f>
        <v>107.88499999999999</v>
      </c>
      <c r="E8" s="8">
        <f>'Форма мониторинга МО '!I7</f>
        <v>100</v>
      </c>
      <c r="F8" s="29">
        <f>'Форма мониторинга МО '!N7</f>
        <v>65.5</v>
      </c>
      <c r="G8" s="8">
        <f>'Форма мониторинга МО '!O7</f>
        <v>99.32</v>
      </c>
      <c r="H8" s="8">
        <f>'Форма мониторинга МО '!P7</f>
        <v>100</v>
      </c>
      <c r="I8" s="8">
        <f>'Форма мониторинга МО '!W7</f>
        <v>50.366666666666667</v>
      </c>
      <c r="J8" s="8">
        <f>'Форма мониторинга МО '!X7</f>
        <v>67.033333333333331</v>
      </c>
      <c r="K8" s="8">
        <f>'Форма мониторинга МО '!Y7</f>
        <v>100</v>
      </c>
      <c r="L8" s="29">
        <f>'Форма мониторинга МО '!AD7</f>
        <v>50</v>
      </c>
      <c r="M8" s="29">
        <f>'Форма мониторинга МО '!AE7</f>
        <v>62</v>
      </c>
      <c r="N8" s="8">
        <f>'Форма мониторинга МО '!AF7</f>
        <v>50</v>
      </c>
      <c r="O8" s="19" t="str">
        <f>'Форма мониторинга МО '!AG7</f>
        <v>нет</v>
      </c>
      <c r="P8" s="19" t="str">
        <f>'Форма мониторинга МО '!AH7</f>
        <v>нет</v>
      </c>
      <c r="Q8" s="19">
        <f>'Форма мониторинга МО '!AI7</f>
        <v>0</v>
      </c>
      <c r="R8" s="9"/>
    </row>
    <row r="9" spans="1:18" ht="29.25" customHeight="1">
      <c r="A9" s="3">
        <v>3</v>
      </c>
      <c r="B9" s="4" t="s">
        <v>18</v>
      </c>
      <c r="C9" s="29">
        <f>'Форма мониторинга МО '!G8</f>
        <v>73.150000000000006</v>
      </c>
      <c r="D9" s="29">
        <f>'Форма мониторинга МО '!H8</f>
        <v>137.72</v>
      </c>
      <c r="E9" s="8">
        <f>'Форма мониторинга МО '!I8</f>
        <v>100</v>
      </c>
      <c r="F9" s="29">
        <f>'Форма мониторинга МО '!N8</f>
        <v>90.265000000000001</v>
      </c>
      <c r="G9" s="8">
        <f>'Форма мониторинга МО '!O8</f>
        <v>109.83</v>
      </c>
      <c r="H9" s="8">
        <f>'Форма мониторинга МО '!P8</f>
        <v>100</v>
      </c>
      <c r="I9" s="8">
        <f>'Форма мониторинга МО '!W8</f>
        <v>99.86</v>
      </c>
      <c r="J9" s="8">
        <f>'Форма мониторинга МО '!X8</f>
        <v>99.86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9" t="str">
        <f>'Форма мониторинга МО '!AG8</f>
        <v>нет</v>
      </c>
      <c r="P9" s="19" t="str">
        <f>'Форма мониторинга МО '!AH8</f>
        <v>нет</v>
      </c>
      <c r="Q9" s="19">
        <f>'Форма мониторинга МО '!AI8</f>
        <v>0</v>
      </c>
      <c r="R9" s="9"/>
    </row>
    <row r="10" spans="1:18" ht="29.25" customHeight="1">
      <c r="A10" s="3">
        <v>4</v>
      </c>
      <c r="B10" s="4" t="s">
        <v>19</v>
      </c>
      <c r="C10" s="29">
        <f>'Форма мониторинга МО '!G9</f>
        <v>34.185000000000002</v>
      </c>
      <c r="D10" s="29">
        <f>'Форма мониторинга МО '!H9</f>
        <v>182.25</v>
      </c>
      <c r="E10" s="8">
        <f>'Форма мониторинга МО '!I9</f>
        <v>100</v>
      </c>
      <c r="F10" s="29">
        <f>'Форма мониторинга МО '!N9</f>
        <v>35.5</v>
      </c>
      <c r="G10" s="8">
        <f>'Форма мониторинга МО '!O9</f>
        <v>188.1</v>
      </c>
      <c r="H10" s="8">
        <f>'Форма мониторинга МО '!P9</f>
        <v>100</v>
      </c>
      <c r="I10" s="29">
        <f>'Форма мониторинга МО '!W9</f>
        <v>38.590000000000003</v>
      </c>
      <c r="J10" s="29">
        <f>'Форма мониторинга МО '!X9</f>
        <v>101.48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9" t="str">
        <f>'Форма мониторинга МО '!AG9</f>
        <v>нет</v>
      </c>
      <c r="P10" s="19" t="str">
        <f>'Форма мониторинга МО '!AH9</f>
        <v>нет</v>
      </c>
      <c r="Q10" s="19">
        <f>'Форма мониторинга МО '!AI9</f>
        <v>0</v>
      </c>
      <c r="R10" s="9"/>
    </row>
    <row r="11" spans="1:18" ht="30" customHeight="1">
      <c r="A11" s="3">
        <v>5</v>
      </c>
      <c r="B11" s="4" t="s">
        <v>20</v>
      </c>
      <c r="C11" s="29">
        <f>'Форма мониторинга МО '!G10</f>
        <v>64.655000000000001</v>
      </c>
      <c r="D11" s="29">
        <f>'Форма мониторинга МО '!H10</f>
        <v>123.45</v>
      </c>
      <c r="E11" s="8">
        <f>'Форма мониторинга МО '!I10</f>
        <v>100</v>
      </c>
      <c r="F11" s="29">
        <f>'Форма мониторинга МО '!N10</f>
        <v>84.125</v>
      </c>
      <c r="G11" s="8">
        <f>'Форма мониторинга МО '!O10</f>
        <v>119.7</v>
      </c>
      <c r="H11" s="8">
        <f>'Форма мониторинга МО '!P10</f>
        <v>100</v>
      </c>
      <c r="I11" s="29">
        <f>'Форма мониторинга МО '!W10</f>
        <v>79.443333333333328</v>
      </c>
      <c r="J11" s="8">
        <f>'Форма мониторинга МО '!X10</f>
        <v>102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9" t="str">
        <f>'Форма мониторинга МО '!AG10</f>
        <v>нет</v>
      </c>
      <c r="P11" s="19" t="str">
        <f>'Форма мониторинга МО '!AH10</f>
        <v>нет</v>
      </c>
      <c r="Q11" s="19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21</v>
      </c>
      <c r="C12" s="29">
        <f>'Форма мониторинга МО '!G11</f>
        <v>52.575000000000003</v>
      </c>
      <c r="D12" s="29">
        <f>'Форма мониторинга МО '!H11</f>
        <v>53.174999999999997</v>
      </c>
      <c r="E12" s="8">
        <f>'Форма мониторинга МО '!I11</f>
        <v>100</v>
      </c>
      <c r="F12" s="8">
        <f>'Форма мониторинга МО '!N11</f>
        <v>58.1</v>
      </c>
      <c r="G12" s="29">
        <f>'Форма мониторинга МО '!O11</f>
        <v>59.72</v>
      </c>
      <c r="H12" s="8">
        <f>'Форма мониторинга МО '!P11</f>
        <v>100</v>
      </c>
      <c r="I12" s="29">
        <f>'Форма мониторинга МО '!W11</f>
        <v>53.333333333333336</v>
      </c>
      <c r="J12" s="29">
        <f>'Форма мониторинга МО '!X11</f>
        <v>54.443333333333328</v>
      </c>
      <c r="K12" s="8">
        <f>'Форма мониторинга МО '!Y11</f>
        <v>100</v>
      </c>
      <c r="L12" s="8">
        <f>'Форма мониторинга МО '!AD11</f>
        <v>53.5</v>
      </c>
      <c r="M12" s="8">
        <f>'Форма мониторинга МО '!AE11</f>
        <v>59.5</v>
      </c>
      <c r="N12" s="8">
        <f>'Форма мониторинга МО '!AF11</f>
        <v>100</v>
      </c>
      <c r="O12" s="19" t="str">
        <f>'Форма мониторинга МО '!AG11</f>
        <v>нет</v>
      </c>
      <c r="P12" s="19" t="str">
        <f>'Форма мониторинга МО '!AH11</f>
        <v>нет</v>
      </c>
      <c r="Q12" s="19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22</v>
      </c>
      <c r="C13" s="29">
        <f>'Форма мониторинга МО '!G12</f>
        <v>7.9750000000000005</v>
      </c>
      <c r="D13" s="29">
        <f>'Форма мониторинга МО '!H12</f>
        <v>13.074999999999999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14.15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29">
        <f>'Форма мониторинга МО '!X12</f>
        <v>22.666666666666668</v>
      </c>
      <c r="K13" s="8">
        <f>'Форма мониторинга МО '!Y12</f>
        <v>100</v>
      </c>
      <c r="L13" s="8">
        <f>'Форма мониторинга МО '!AD12</f>
        <v>17</v>
      </c>
      <c r="M13" s="8">
        <f>'Форма мониторинга МО '!AE12</f>
        <v>18</v>
      </c>
      <c r="N13" s="8">
        <f>'Форма мониторинга МО '!AF12</f>
        <v>100</v>
      </c>
      <c r="O13" s="19" t="str">
        <f>'Форма мониторинга МО '!AG12</f>
        <v>нет</v>
      </c>
      <c r="P13" s="19" t="str">
        <f>'Форма мониторинга МО '!AH12</f>
        <v>нет</v>
      </c>
      <c r="Q13" s="19">
        <f>'Форма мониторинга МО '!AI12</f>
        <v>0</v>
      </c>
      <c r="R13" s="9"/>
    </row>
    <row r="14" spans="1:18" ht="27" customHeight="1">
      <c r="A14" s="3">
        <v>8</v>
      </c>
      <c r="B14" s="4" t="s">
        <v>23</v>
      </c>
      <c r="C14" s="8">
        <f>'Форма мониторинга МО '!G13</f>
        <v>164.5</v>
      </c>
      <c r="D14" s="8">
        <f>'Форма мониторинга МО '!H13</f>
        <v>1062.3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350</v>
      </c>
      <c r="J14" s="8">
        <f>'Форма мониторинга МО '!X13</f>
        <v>1240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9">
        <f>'Форма мониторинга МО '!AG13</f>
        <v>400</v>
      </c>
      <c r="P14" s="19">
        <f>'Форма мониторинга МО '!AH13</f>
        <v>1400</v>
      </c>
      <c r="Q14" s="19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24</v>
      </c>
      <c r="C15" s="29">
        <f>'Форма мониторинга МО '!G14</f>
        <v>31.975000000000001</v>
      </c>
      <c r="D15" s="29">
        <f>'Форма мониторинга МО '!H14</f>
        <v>95.174999999999997</v>
      </c>
      <c r="E15" s="8">
        <f>'Форма мониторинга МО '!I14</f>
        <v>100</v>
      </c>
      <c r="F15" s="29">
        <f>'Форма мониторинга МО '!N14</f>
        <v>45.5</v>
      </c>
      <c r="G15" s="8">
        <f>'Форма мониторинга МО '!O14</f>
        <v>108.75</v>
      </c>
      <c r="H15" s="8">
        <f>'Форма мониторинга МО '!P14</f>
        <v>100</v>
      </c>
      <c r="I15" s="8">
        <f>'Форма мониторинга МО '!W14</f>
        <v>48</v>
      </c>
      <c r="J15" s="8">
        <f>'Форма мониторинга МО '!X14</f>
        <v>51.333333333333336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9" t="str">
        <f>'Форма мониторинга МО '!AG14</f>
        <v>нет</v>
      </c>
      <c r="P15" s="19" t="str">
        <f>'Форма мониторинга МО '!AH14</f>
        <v>нет</v>
      </c>
      <c r="Q15" s="19">
        <f>'Форма мониторинга МО '!AI14</f>
        <v>0</v>
      </c>
      <c r="R15" s="9"/>
    </row>
    <row r="16" spans="1:18" ht="30" customHeight="1">
      <c r="A16" s="3">
        <v>10</v>
      </c>
      <c r="B16" s="4" t="s">
        <v>25</v>
      </c>
      <c r="C16" s="8">
        <f>'Форма мониторинга МО '!G15</f>
        <v>116.1</v>
      </c>
      <c r="D16" s="8">
        <f>'Форма мониторинга МО '!H15</f>
        <v>433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468.25</v>
      </c>
      <c r="H16" s="8">
        <f>'Форма мониторинга МО '!P15</f>
        <v>100</v>
      </c>
      <c r="I16" s="29">
        <f>'Форма мониторинга МО '!W15</f>
        <v>152.66666666666666</v>
      </c>
      <c r="J16" s="8">
        <f>'Форма мониторинга МО '!X15</f>
        <v>361.66666666666669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9">
        <f>'Форма мониторинга МО '!AG15</f>
        <v>185</v>
      </c>
      <c r="P16" s="19">
        <f>'Форма мониторинга МО '!AH15</f>
        <v>370</v>
      </c>
      <c r="Q16" s="19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26</v>
      </c>
      <c r="C17" s="29">
        <f>'Форма мониторинга МО '!G16</f>
        <v>176.8</v>
      </c>
      <c r="D17" s="8">
        <f>'Форма мониторинга МО '!H16</f>
        <v>502.69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29">
        <f>'Форма мониторинга МО '!W16</f>
        <v>210.33333333333334</v>
      </c>
      <c r="J17" s="29">
        <f>'Форма мониторинга МО '!X16</f>
        <v>452.33333333333331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30">
        <f>'Форма мониторинга МО '!AG16</f>
        <v>280</v>
      </c>
      <c r="P17" s="30">
        <f>'Форма мониторинга МО '!AH16</f>
        <v>450</v>
      </c>
      <c r="Q17" s="19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27</v>
      </c>
      <c r="C18" s="8">
        <f>'Форма мониторинга МО '!G17</f>
        <v>571.66499999999996</v>
      </c>
      <c r="D18" s="29">
        <f>'Форма мониторинга МО '!H17</f>
        <v>746.16499999999996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29">
        <f>'Форма мониторинга МО '!W17</f>
        <v>563.33333333333337</v>
      </c>
      <c r="J18" s="29">
        <f>'Форма мониторинга МО '!X17</f>
        <v>949.48666666666668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30">
        <f>'Форма мониторинга МО '!AG17</f>
        <v>570</v>
      </c>
      <c r="P18" s="30">
        <f>'Форма мониторинга МО '!AH17</f>
        <v>1000</v>
      </c>
      <c r="Q18" s="19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28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9" t="str">
        <f>'Форма мониторинга МО '!AG18</f>
        <v>нет</v>
      </c>
      <c r="P19" s="19" t="str">
        <f>'Форма мониторинга МО '!AH18</f>
        <v>нет</v>
      </c>
      <c r="Q19" s="19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29</v>
      </c>
      <c r="C20" s="29">
        <f>'Форма мониторинга МО '!G19</f>
        <v>343.5</v>
      </c>
      <c r="D20" s="29">
        <f>'Форма мониторинга МО '!H19</f>
        <v>399.45</v>
      </c>
      <c r="E20" s="8">
        <f>'Форма мониторинга МО '!I19</f>
        <v>100</v>
      </c>
      <c r="F20" s="29">
        <f>'Форма мониторинга МО '!N19</f>
        <v>194.95</v>
      </c>
      <c r="G20" s="8">
        <f>'Форма мониторинга МО '!O19</f>
        <v>274.5</v>
      </c>
      <c r="H20" s="8">
        <f>'Форма мониторинга МО '!P19</f>
        <v>100</v>
      </c>
      <c r="I20" s="8">
        <f>'Форма мониторинга МО '!W19</f>
        <v>180</v>
      </c>
      <c r="J20" s="8">
        <f>'Форма мониторинга МО '!X19</f>
        <v>210</v>
      </c>
      <c r="K20" s="8">
        <f>'Форма мониторинга МО '!Y19</f>
        <v>33.33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9" t="str">
        <f>'Форма мониторинга МО '!AG19</f>
        <v>нет</v>
      </c>
      <c r="P20" s="19" t="str">
        <f>'Форма мониторинга МО '!AH19</f>
        <v>нет</v>
      </c>
      <c r="Q20" s="19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30</v>
      </c>
      <c r="C21" s="29">
        <f>'Форма мониторинга МО '!G20</f>
        <v>97</v>
      </c>
      <c r="D21" s="29">
        <f>'Форма мониторинга МО '!H20</f>
        <v>161.44999999999999</v>
      </c>
      <c r="E21" s="8">
        <f>'Форма мониторинга МО '!I20</f>
        <v>100</v>
      </c>
      <c r="F21" s="8">
        <f>'Форма мониторинга МО '!N20</f>
        <v>155</v>
      </c>
      <c r="G21" s="8">
        <f>'Форма мониторинга МО '!O20</f>
        <v>188.15</v>
      </c>
      <c r="H21" s="8">
        <f>'Форма мониторинга МО '!P20</f>
        <v>100</v>
      </c>
      <c r="I21" s="29">
        <f>'Форма мониторинга МО '!W20</f>
        <v>121</v>
      </c>
      <c r="J21" s="29">
        <f>'Форма мониторинга МО '!X20</f>
        <v>161.66666666666666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9" t="str">
        <f>'Форма мониторинга МО '!AG20</f>
        <v>нет</v>
      </c>
      <c r="P21" s="19" t="str">
        <f>'Форма мониторинга МО '!AH20</f>
        <v>нет</v>
      </c>
      <c r="Q21" s="19">
        <f>'Форма мониторинга МО '!AI20</f>
        <v>0</v>
      </c>
      <c r="R21" s="9"/>
    </row>
    <row r="22" spans="1:18" ht="21" customHeight="1">
      <c r="A22" s="3">
        <v>16</v>
      </c>
      <c r="B22" s="4" t="s">
        <v>31</v>
      </c>
      <c r="C22" s="29">
        <f>'Форма мониторинга МО '!G21</f>
        <v>108.75</v>
      </c>
      <c r="D22" s="29">
        <f>'Форма мониторинга МО '!H21</f>
        <v>334.45</v>
      </c>
      <c r="E22" s="8">
        <f>'Форма мониторинга МО '!I21</f>
        <v>100</v>
      </c>
      <c r="F22" s="8">
        <f>'Форма мониторинга МО '!N21</f>
        <v>58.6</v>
      </c>
      <c r="G22" s="8">
        <f>'Форма мониторинга МО '!O21</f>
        <v>199.3</v>
      </c>
      <c r="H22" s="8">
        <f>'Форма мониторинга МО '!P21</f>
        <v>100</v>
      </c>
      <c r="I22" s="29">
        <f>'Форма мониторинга МО '!W21</f>
        <v>49</v>
      </c>
      <c r="J22" s="8">
        <f>'Форма мониторинга МО '!X21</f>
        <v>381.33333333333331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245</v>
      </c>
      <c r="N22" s="8">
        <f>'Форма мониторинга МО '!AF21</f>
        <v>100</v>
      </c>
      <c r="O22" s="19" t="str">
        <f>'Форма мониторинга МО '!AG21</f>
        <v>нет</v>
      </c>
      <c r="P22" s="19" t="str">
        <f>'Форма мониторинга МО '!AH21</f>
        <v>нет</v>
      </c>
      <c r="Q22" s="19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32</v>
      </c>
      <c r="C23" s="29">
        <f>'Форма мониторинга МО '!G22</f>
        <v>476.66</v>
      </c>
      <c r="D23" s="29">
        <f>'Форма мониторинга МО '!H22</f>
        <v>663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29">
        <f>'Форма мониторинга МО '!W22</f>
        <v>283.66666666666669</v>
      </c>
      <c r="J23" s="29">
        <f>'Форма мониторинга МО '!X22</f>
        <v>403.33333333333331</v>
      </c>
      <c r="K23" s="8">
        <f>'Форма мониторинга МО '!Y22</f>
        <v>100</v>
      </c>
      <c r="L23" s="8">
        <f>'Форма мониторинга МО '!AD22</f>
        <v>481.66500000000002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9" t="str">
        <f>'Форма мониторинга МО '!AG22</f>
        <v>нет</v>
      </c>
      <c r="P23" s="19" t="str">
        <f>'Форма мониторинга МО '!AH22</f>
        <v>нет</v>
      </c>
      <c r="Q23" s="19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33</v>
      </c>
      <c r="C24" s="29">
        <f>'Форма мониторинга МО '!G23</f>
        <v>208.59</v>
      </c>
      <c r="D24" s="29">
        <f>'Форма мониторинга МО '!H23</f>
        <v>1605.585</v>
      </c>
      <c r="E24" s="8">
        <f>'Форма мониторинга МО '!I23</f>
        <v>100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29">
        <f>'Форма мониторинга МО '!W23</f>
        <v>136.66666666666666</v>
      </c>
      <c r="J24" s="29">
        <f>'Форма мониторинга МО '!X23</f>
        <v>208.33333333333334</v>
      </c>
      <c r="K24" s="8">
        <f>'Форма мониторинга МО '!Y23</f>
        <v>100</v>
      </c>
      <c r="L24" s="8">
        <f>'Форма мониторинга МО '!AD23</f>
        <v>185</v>
      </c>
      <c r="M24" s="8">
        <f>'Форма мониторинга МО '!AE23</f>
        <v>240</v>
      </c>
      <c r="N24" s="8">
        <f>'Форма мониторинга МО '!AF23</f>
        <v>100</v>
      </c>
      <c r="O24" s="19" t="str">
        <f>'Форма мониторинга МО '!AG23</f>
        <v>нет</v>
      </c>
      <c r="P24" s="19" t="str">
        <f>'Форма мониторинга МО '!AH23</f>
        <v>нет</v>
      </c>
      <c r="Q24" s="19">
        <f>'Форма мониторинга МО '!AI23</f>
        <v>0</v>
      </c>
      <c r="R24" s="9"/>
    </row>
    <row r="25" spans="1:18" ht="30" customHeight="1">
      <c r="A25" s="3">
        <v>19</v>
      </c>
      <c r="B25" s="4" t="s">
        <v>34</v>
      </c>
      <c r="C25" s="8">
        <f>'Форма мониторинга МО '!G24</f>
        <v>19.774999999999999</v>
      </c>
      <c r="D25" s="29">
        <f>'Форма мониторинга МО '!H24</f>
        <v>165.95</v>
      </c>
      <c r="E25" s="8">
        <f>'Форма мониторинга МО '!I24</f>
        <v>100</v>
      </c>
      <c r="F25" s="8">
        <f>'Форма мониторинга МО '!N24</f>
        <v>38.950000000000003</v>
      </c>
      <c r="G25" s="8">
        <f>'Форма мониторинга МО '!O24</f>
        <v>147.55000000000001</v>
      </c>
      <c r="H25" s="8">
        <f>'Форма мониторинга МО '!P24</f>
        <v>100</v>
      </c>
      <c r="I25" s="8">
        <f>'Форма мониторинга МО '!W24</f>
        <v>34.666666666666664</v>
      </c>
      <c r="J25" s="29">
        <f>'Форма мониторинга МО '!X24</f>
        <v>103.33333333333333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86.5</v>
      </c>
      <c r="N25" s="8">
        <f>'Форма мониторинга МО '!AF24</f>
        <v>100</v>
      </c>
      <c r="O25" s="30">
        <f>'Форма мониторинга МО '!AG24</f>
        <v>55</v>
      </c>
      <c r="P25" s="30">
        <f>'Форма мониторинга МО '!AH24</f>
        <v>85</v>
      </c>
      <c r="Q25" s="19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35</v>
      </c>
      <c r="C26" s="29">
        <f>'Форма мониторинга МО '!G25</f>
        <v>53.7</v>
      </c>
      <c r="D26" s="29">
        <f>'Форма мониторинга МО '!H25</f>
        <v>91.18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72.459999999999994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9" t="str">
        <f>'Форма мониторинга МО '!AG25</f>
        <v>нет</v>
      </c>
      <c r="P26" s="19" t="str">
        <f>'Форма мониторинга МО '!AH25</f>
        <v>нет</v>
      </c>
      <c r="Q26" s="19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36</v>
      </c>
      <c r="C27" s="29">
        <f>'Форма мониторинга МО '!G26</f>
        <v>29.509999999999998</v>
      </c>
      <c r="D27" s="8">
        <f>'Форма мониторинга МО '!H26</f>
        <v>48.894999999999996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36.76</v>
      </c>
      <c r="M27" s="8">
        <f>'Форма мониторинга МО '!AE26</f>
        <v>38.24</v>
      </c>
      <c r="N27" s="8">
        <f>'Форма мониторинга МО '!AF26</f>
        <v>50</v>
      </c>
      <c r="O27" s="19" t="str">
        <f>'Форма мониторинга МО '!AG26</f>
        <v>нет</v>
      </c>
      <c r="P27" s="19" t="str">
        <f>'Форма мониторинга МО '!AH26</f>
        <v>нет</v>
      </c>
      <c r="Q27" s="19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37</v>
      </c>
      <c r="C28" s="8">
        <f>'Форма мониторинга МО '!G27</f>
        <v>40.86</v>
      </c>
      <c r="D28" s="29">
        <f>'Форма мониторинга МО '!H27</f>
        <v>64.974999999999994</v>
      </c>
      <c r="E28" s="8">
        <f>'Форма мониторинга МО '!I27</f>
        <v>100</v>
      </c>
      <c r="F28" s="8">
        <f>'Форма мониторинга МО '!N27</f>
        <v>41.45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29">
        <f>'Форма мониторинга МО '!W27</f>
        <v>42.75333333333333</v>
      </c>
      <c r="J28" s="8">
        <f>'Форма мониторинга МО '!X27</f>
        <v>59.370000000000005</v>
      </c>
      <c r="K28" s="8">
        <f>'Форма мониторинга МО '!Y27</f>
        <v>100</v>
      </c>
      <c r="L28" s="8">
        <f>'Форма мониторинга МО '!AD27</f>
        <v>57.5</v>
      </c>
      <c r="M28" s="8">
        <f>'Форма мониторинга МО '!AE27</f>
        <v>62.5</v>
      </c>
      <c r="N28" s="8">
        <f>'Форма мониторинга МО '!AF27</f>
        <v>100</v>
      </c>
      <c r="O28" s="30">
        <f>'Форма мониторинга МО '!AG27</f>
        <v>43</v>
      </c>
      <c r="P28" s="19">
        <f>'Форма мониторинга МО '!AH27</f>
        <v>51</v>
      </c>
      <c r="Q28" s="19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38</v>
      </c>
      <c r="C29" s="8">
        <f>'Форма мониторинга МО '!G28</f>
        <v>229.75</v>
      </c>
      <c r="D29" s="29">
        <f>'Форма мониторинга МО '!H28</f>
        <v>331.7</v>
      </c>
      <c r="E29" s="8">
        <f>'Форма мониторинга МО '!I28</f>
        <v>100</v>
      </c>
      <c r="F29" s="8">
        <f>'Форма мониторинга МО '!N28</f>
        <v>193.75</v>
      </c>
      <c r="G29" s="8">
        <f>'Форма мониторинга МО '!O28</f>
        <v>281.8</v>
      </c>
      <c r="H29" s="8">
        <f>'Форма мониторинга МО '!P28</f>
        <v>100</v>
      </c>
      <c r="I29" s="8">
        <f>'Форма мониторинга МО '!W28</f>
        <v>111</v>
      </c>
      <c r="J29" s="8">
        <f>'Форма мониторинга МО '!X28</f>
        <v>129.33333333333334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30">
        <f>'Форма мониторинга МО '!AG28</f>
        <v>125</v>
      </c>
      <c r="P29" s="19">
        <f>'Форма мониторинга МО '!AH28</f>
        <v>238</v>
      </c>
      <c r="Q29" s="19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39</v>
      </c>
      <c r="C30" s="29">
        <f>'Форма мониторинга МО '!G29</f>
        <v>360.97</v>
      </c>
      <c r="D30" s="29">
        <f>'Форма мониторинга МО '!H29</f>
        <v>587.63499999999999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523.32999999999993</v>
      </c>
      <c r="H30" s="8">
        <f>'Форма мониторинга МО '!P29</f>
        <v>100</v>
      </c>
      <c r="I30" s="29">
        <f>'Форма мониторинга МО '!W29</f>
        <v>323.47666666666663</v>
      </c>
      <c r="J30" s="8">
        <f>'Форма мониторинга МО '!X29</f>
        <v>478.69333333333333</v>
      </c>
      <c r="K30" s="8">
        <f>'Форма мониторинга МО '!Y29</f>
        <v>100</v>
      </c>
      <c r="L30" s="8">
        <f>'Форма мониторинга МО '!AD29</f>
        <v>210</v>
      </c>
      <c r="M30" s="8">
        <f>'Форма мониторинга МО '!AE29</f>
        <v>328</v>
      </c>
      <c r="N30" s="8">
        <f>'Форма мониторинга МО '!AF29</f>
        <v>50</v>
      </c>
      <c r="O30" s="30">
        <f>'Форма мониторинга МО '!AG29</f>
        <v>320</v>
      </c>
      <c r="P30" s="19">
        <f>'Форма мониторинга МО '!AH29</f>
        <v>450</v>
      </c>
      <c r="Q30" s="19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40</v>
      </c>
      <c r="C31" s="29">
        <f>'Форма мониторинга МО '!G30</f>
        <v>39.14</v>
      </c>
      <c r="D31" s="29">
        <f>'Форма мониторинга МО '!H30</f>
        <v>56.424999999999997</v>
      </c>
      <c r="E31" s="8">
        <f>'Форма мониторинга МО '!I30</f>
        <v>100</v>
      </c>
      <c r="F31" s="29">
        <f>'Форма мониторинга МО '!N30</f>
        <v>55.135000000000005</v>
      </c>
      <c r="G31" s="29">
        <f>'Форма мониторинга МО '!O30</f>
        <v>65.740000000000009</v>
      </c>
      <c r="H31" s="8">
        <f>'Форма мониторинга МО '!P30</f>
        <v>100</v>
      </c>
      <c r="I31" s="29">
        <f>'Форма мониторинга МО '!W30</f>
        <v>56.370000000000005</v>
      </c>
      <c r="J31" s="29">
        <f>'Форма мониторинга МО '!X30</f>
        <v>64.703333333333333</v>
      </c>
      <c r="K31" s="8">
        <f>'Форма мониторинга МО '!Y30</f>
        <v>100</v>
      </c>
      <c r="L31" s="8">
        <f>'Форма мониторинга МО '!AD30</f>
        <v>64</v>
      </c>
      <c r="M31" s="8">
        <f>'Форма мониторинга МО '!AE30</f>
        <v>65</v>
      </c>
      <c r="N31" s="8">
        <f>'Форма мониторинга МО '!AF30</f>
        <v>100</v>
      </c>
      <c r="O31" s="19" t="str">
        <f>'Форма мониторинга МО '!AG30</f>
        <v>нет</v>
      </c>
      <c r="P31" s="19" t="str">
        <f>'Форма мониторинга МО '!AH30</f>
        <v>нет</v>
      </c>
      <c r="Q31" s="19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41</v>
      </c>
      <c r="C32" s="29">
        <f>'Форма мониторинга МО '!G31</f>
        <v>138.29</v>
      </c>
      <c r="D32" s="29">
        <f>'Форма мониторинга МО '!H31</f>
        <v>145.94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29">
        <f>'Форма мониторинга МО '!W31</f>
        <v>163.14666666666668</v>
      </c>
      <c r="J32" s="29">
        <f>'Форма мониторинга МО '!X31</f>
        <v>184.81333333333336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9">
        <f>'Форма мониторинга МО '!AG31</f>
        <v>160</v>
      </c>
      <c r="P32" s="19">
        <f>'Форма мониторинга МО '!AH31</f>
        <v>195</v>
      </c>
      <c r="Q32" s="19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42</v>
      </c>
      <c r="C33" s="29">
        <f>'Форма мониторинга МО '!G32</f>
        <v>298.60000000000002</v>
      </c>
      <c r="D33" s="8">
        <f>'Форма мониторинга МО '!H32</f>
        <v>509</v>
      </c>
      <c r="E33" s="8">
        <f>'Форма мониторинга МО '!I32</f>
        <v>100</v>
      </c>
      <c r="F33" s="8">
        <f>'Форма мониторинга МО '!N32</f>
        <v>306.75</v>
      </c>
      <c r="G33" s="8">
        <f>'Форма мониторинга МО '!O32</f>
        <v>527.1</v>
      </c>
      <c r="H33" s="8">
        <f>'Форма мониторинга МО '!P32</f>
        <v>100</v>
      </c>
      <c r="I33" s="8">
        <f>'Форма мониторинга МО '!W32</f>
        <v>330</v>
      </c>
      <c r="J33" s="29">
        <f>'Форма мониторинга МО '!X32</f>
        <v>445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30">
        <f>'Форма мониторинга МО '!AG32</f>
        <v>325</v>
      </c>
      <c r="P33" s="19">
        <f>'Форма мониторинга МО '!AH32</f>
        <v>425</v>
      </c>
      <c r="Q33" s="19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43</v>
      </c>
      <c r="C34" s="29">
        <f>'Форма мониторинга МО '!G33</f>
        <v>10.875</v>
      </c>
      <c r="D34" s="29">
        <f>'Форма мониторинга МО '!H33</f>
        <v>18.774999999999999</v>
      </c>
      <c r="E34" s="8">
        <f>'Форма мониторинга МО '!I33</f>
        <v>100</v>
      </c>
      <c r="F34" s="29">
        <f>'Форма мониторинга МО '!N33</f>
        <v>23.35</v>
      </c>
      <c r="G34" s="8">
        <f>'Форма мониторинга МО '!O33</f>
        <v>27.35</v>
      </c>
      <c r="H34" s="8">
        <f>'Форма мониторинга МО '!P33</f>
        <v>100</v>
      </c>
      <c r="I34" s="29">
        <f>'Форма мониторинга МО '!W33</f>
        <v>20</v>
      </c>
      <c r="J34" s="29">
        <f>'Форма мониторинга МО '!X33</f>
        <v>20</v>
      </c>
      <c r="K34" s="8">
        <f>'Форма мониторинга МО '!Y33</f>
        <v>100</v>
      </c>
      <c r="L34" s="8">
        <f>'Форма мониторинга МО '!AD33</f>
        <v>18</v>
      </c>
      <c r="M34" s="8">
        <f>'Форма мониторинга МО '!AE33</f>
        <v>25</v>
      </c>
      <c r="N34" s="8">
        <f>'Форма мониторинга МО '!AF33</f>
        <v>50</v>
      </c>
      <c r="O34" s="19">
        <f>'Форма мониторинга МО '!AG33</f>
        <v>17</v>
      </c>
      <c r="P34" s="30">
        <f>'Форма мониторинга МО '!AH33</f>
        <v>25</v>
      </c>
      <c r="Q34" s="19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44</v>
      </c>
      <c r="C35" s="29">
        <f>'Форма мониторинга МО '!G34</f>
        <v>18.3</v>
      </c>
      <c r="D35" s="29">
        <f>'Форма мониторинга МО '!H34</f>
        <v>18.3</v>
      </c>
      <c r="E35" s="8">
        <f>'Форма мониторинга МО '!I34</f>
        <v>100</v>
      </c>
      <c r="F35" s="29">
        <f>'Форма мониторинга МО '!N34</f>
        <v>25.95</v>
      </c>
      <c r="G35" s="8">
        <f>'Форма мониторинга МО '!O34</f>
        <v>33</v>
      </c>
      <c r="H35" s="8">
        <f>'Форма мониторинга МО '!P34</f>
        <v>100</v>
      </c>
      <c r="I35" s="29">
        <f>'Форма мониторинга МО '!W34</f>
        <v>18.666666666666668</v>
      </c>
      <c r="J35" s="29">
        <f>'Форма мониторинга МО '!X34</f>
        <v>18.666666666666668</v>
      </c>
      <c r="K35" s="8">
        <f>'Форма мониторинга МО '!Y34</f>
        <v>100</v>
      </c>
      <c r="L35" s="8">
        <f>'Форма мониторинга МО '!AD34</f>
        <v>35</v>
      </c>
      <c r="M35" s="8">
        <f>'Форма мониторинга МО '!AE34</f>
        <v>40</v>
      </c>
      <c r="N35" s="8">
        <f>'Форма мониторинга МО '!AF34</f>
        <v>50</v>
      </c>
      <c r="O35" s="19">
        <f>'Форма мониторинга МО '!AG34</f>
        <v>25</v>
      </c>
      <c r="P35" s="30">
        <f>'Форма мониторинга МО '!AH34</f>
        <v>30</v>
      </c>
      <c r="Q35" s="19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45</v>
      </c>
      <c r="C36" s="29">
        <f>'Форма мониторинга МО '!G35</f>
        <v>15.274999999999999</v>
      </c>
      <c r="D36" s="29">
        <f>'Форма мониторинга МО '!H35</f>
        <v>15.274999999999999</v>
      </c>
      <c r="E36" s="8">
        <f>'Форма мониторинга МО '!I35</f>
        <v>100</v>
      </c>
      <c r="F36" s="29">
        <f>'Форма мониторинга МО '!N35</f>
        <v>25.9</v>
      </c>
      <c r="G36" s="8">
        <f>'Форма мониторинга МО '!O35</f>
        <v>45</v>
      </c>
      <c r="H36" s="8">
        <f>'Форма мониторинга МО '!P35</f>
        <v>100</v>
      </c>
      <c r="I36" s="29">
        <f>'Форма мониторинга МО '!W35</f>
        <v>18.666666666666668</v>
      </c>
      <c r="J36" s="29">
        <f>'Форма мониторинга МО '!X35</f>
        <v>18.666666666666668</v>
      </c>
      <c r="K36" s="8">
        <f>'Форма мониторинга МО '!Y35</f>
        <v>100</v>
      </c>
      <c r="L36" s="8">
        <f>'Форма мониторинга МО '!AD35</f>
        <v>28</v>
      </c>
      <c r="M36" s="8">
        <f>'Форма мониторинга МО '!AE35</f>
        <v>35</v>
      </c>
      <c r="N36" s="8">
        <f>'Форма мониторинга МО '!AF35</f>
        <v>50</v>
      </c>
      <c r="O36" s="19">
        <f>'Форма мониторинга МО '!AG35</f>
        <v>25</v>
      </c>
      <c r="P36" s="19">
        <f>'Форма мониторинга МО '!AH35</f>
        <v>30</v>
      </c>
      <c r="Q36" s="19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46</v>
      </c>
      <c r="C37" s="29">
        <f>'Форма мониторинга МО '!G36</f>
        <v>14.774999999999999</v>
      </c>
      <c r="D37" s="29">
        <f>'Форма мониторинга МО '!H36</f>
        <v>14.774999999999999</v>
      </c>
      <c r="E37" s="8">
        <f>'Форма мониторинга МО '!I36</f>
        <v>100</v>
      </c>
      <c r="F37" s="29">
        <f>'Форма мониторинга МО '!N36</f>
        <v>22.4</v>
      </c>
      <c r="G37" s="8">
        <f>'Форма мониторинга МО '!O36</f>
        <v>34.65</v>
      </c>
      <c r="H37" s="8">
        <f>'Форма мониторинга МО '!P36</f>
        <v>100</v>
      </c>
      <c r="I37" s="29">
        <f>'Форма мониторинга МО '!W36</f>
        <v>24.444444444444443</v>
      </c>
      <c r="J37" s="29">
        <f>'Форма мониторинга МО '!X36</f>
        <v>23.333333333333332</v>
      </c>
      <c r="K37" s="8">
        <f>'Форма мониторинга МО '!Y36</f>
        <v>100</v>
      </c>
      <c r="L37" s="8">
        <f>'Форма мониторинга МО '!AD36</f>
        <v>30</v>
      </c>
      <c r="M37" s="29">
        <f>'Форма мониторинга МО '!AE36</f>
        <v>38</v>
      </c>
      <c r="N37" s="8">
        <f>'Форма мониторинга МО '!AF36</f>
        <v>100</v>
      </c>
      <c r="O37" s="19">
        <f>'Форма мониторинга МО '!AG36</f>
        <v>17</v>
      </c>
      <c r="P37" s="19">
        <f>'Форма мониторинга МО '!AH36</f>
        <v>30</v>
      </c>
      <c r="Q37" s="19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47</v>
      </c>
      <c r="C38" s="29">
        <f>'Форма мониторинга МО '!G37</f>
        <v>32.224999999999994</v>
      </c>
      <c r="D38" s="29">
        <f>'Форма мониторинга МО '!H37</f>
        <v>39.724999999999994</v>
      </c>
      <c r="E38" s="8">
        <f>'Форма мониторинга МО '!I37</f>
        <v>100</v>
      </c>
      <c r="F38" s="29">
        <f>'Форма мониторинга МО '!N37</f>
        <v>50.975000000000001</v>
      </c>
      <c r="G38" s="8">
        <f>'Форма мониторинга МО '!O37</f>
        <v>72.25</v>
      </c>
      <c r="H38" s="8">
        <f>'Форма мониторинга МО '!P37</f>
        <v>100</v>
      </c>
      <c r="I38" s="29">
        <f>'Форма мониторинга МО '!W37</f>
        <v>57</v>
      </c>
      <c r="J38" s="29">
        <f>'Форма мониторинга МО '!X37</f>
        <v>57</v>
      </c>
      <c r="K38" s="8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95</v>
      </c>
      <c r="N38" s="8">
        <f>'Форма мониторинга МО '!AF37</f>
        <v>50</v>
      </c>
      <c r="O38" s="19">
        <f>'Форма мониторинга МО '!AG37</f>
        <v>30</v>
      </c>
      <c r="P38" s="30">
        <f>'Форма мониторинга МО '!AH37</f>
        <v>60</v>
      </c>
      <c r="Q38" s="19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48</v>
      </c>
      <c r="C39" s="29">
        <f>'Форма мониторинга МО '!G38</f>
        <v>35.875</v>
      </c>
      <c r="D39" s="29">
        <f>'Форма мониторинга МО '!H38</f>
        <v>150.57499999999999</v>
      </c>
      <c r="E39" s="8">
        <f>'Форма мониторинга МО '!I38</f>
        <v>100</v>
      </c>
      <c r="F39" s="29">
        <f>'Форма мониторинга МО '!N38</f>
        <v>34.85</v>
      </c>
      <c r="G39" s="29">
        <f>'Форма мониторинга МО '!O38</f>
        <v>56.95</v>
      </c>
      <c r="H39" s="8">
        <f>'Форма мониторинга МО '!P38</f>
        <v>100</v>
      </c>
      <c r="I39" s="29">
        <f>'Форма мониторинга МО '!W38</f>
        <v>32.333333333333336</v>
      </c>
      <c r="J39" s="29">
        <f>'Форма мониторинга МО '!X38</f>
        <v>76.666666666666671</v>
      </c>
      <c r="K39" s="8">
        <f>'Форма мониторинга МО '!Y38</f>
        <v>100</v>
      </c>
      <c r="L39" s="29">
        <f>'Форма мониторинга МО '!AD38</f>
        <v>26.5</v>
      </c>
      <c r="M39" s="29">
        <f>'Форма мониторинга МО '!AE38</f>
        <v>45</v>
      </c>
      <c r="N39" s="8">
        <f>'Форма мониторинга МО '!AF38</f>
        <v>100</v>
      </c>
      <c r="O39" s="19">
        <f>'Форма мониторинга МО '!AG38</f>
        <v>25</v>
      </c>
      <c r="P39" s="30">
        <f>'Форма мониторинга МО '!AH38</f>
        <v>90</v>
      </c>
      <c r="Q39" s="19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49</v>
      </c>
      <c r="C40" s="29">
        <f>'Форма мониторинга МО '!G39</f>
        <v>41.674999999999997</v>
      </c>
      <c r="D40" s="29">
        <f>'Форма мониторинга МО '!H39</f>
        <v>194.95</v>
      </c>
      <c r="E40" s="8">
        <f>'Форма мониторинга МО '!I39</f>
        <v>100</v>
      </c>
      <c r="F40" s="8">
        <f>'Форма мониторинга МО '!N39</f>
        <v>58.1</v>
      </c>
      <c r="G40" s="8">
        <f>'Форма мониторинга МО '!O39</f>
        <v>268.5</v>
      </c>
      <c r="H40" s="8">
        <f>'Форма мониторинга МО '!P39</f>
        <v>100</v>
      </c>
      <c r="I40" s="29">
        <f>'Форма мониторинга МО '!W39</f>
        <v>44.333333333333336</v>
      </c>
      <c r="J40" s="29">
        <f>'Форма мониторинга МО '!X39</f>
        <v>44.333333333333336</v>
      </c>
      <c r="K40" s="8">
        <f>'Форма мониторинга МО '!Y39</f>
        <v>100</v>
      </c>
      <c r="L40" s="29">
        <f>'Форма мониторинга МО '!AD39</f>
        <v>44</v>
      </c>
      <c r="M40" s="29">
        <f>'Форма мониторинга МО '!AE39</f>
        <v>76.5</v>
      </c>
      <c r="N40" s="8">
        <f>'Форма мониторинга МО '!AF39</f>
        <v>100</v>
      </c>
      <c r="O40" s="19">
        <f>'Форма мониторинга МО '!AG39</f>
        <v>40</v>
      </c>
      <c r="P40" s="30">
        <f>'Форма мониторинга МО '!AH39</f>
        <v>55</v>
      </c>
      <c r="Q40" s="19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50</v>
      </c>
      <c r="C41" s="29">
        <f>'Форма мониторинга МО '!G40</f>
        <v>52.924999999999997</v>
      </c>
      <c r="D41" s="29">
        <f>'Форма мониторинга МО '!H40</f>
        <v>117</v>
      </c>
      <c r="E41" s="8">
        <f>'Форма мониторинга МО '!I40</f>
        <v>100</v>
      </c>
      <c r="F41" s="29">
        <f>'Форма мониторинга МО '!N40</f>
        <v>103.5</v>
      </c>
      <c r="G41" s="8">
        <f>'Форма мониторинга МО '!O40</f>
        <v>139.94999999999999</v>
      </c>
      <c r="H41" s="8">
        <f>'Форма мониторинга МО '!P40</f>
        <v>100</v>
      </c>
      <c r="I41" s="29">
        <f>'Форма мониторинга МО '!W40</f>
        <v>80</v>
      </c>
      <c r="J41" s="29">
        <f>'Форма мониторинга МО '!X40</f>
        <v>80</v>
      </c>
      <c r="K41" s="8">
        <f>'Форма мониторинга МО '!Y40</f>
        <v>100</v>
      </c>
      <c r="L41" s="8">
        <f>'Форма мониторинга МО '!AD40</f>
        <v>95</v>
      </c>
      <c r="M41" s="8">
        <f>'Форма мониторинга МО '!AE40</f>
        <v>100</v>
      </c>
      <c r="N41" s="8">
        <f>'Форма мониторинга МО '!AF40</f>
        <v>50</v>
      </c>
      <c r="O41" s="19">
        <f>'Форма мониторинга МО '!AG40</f>
        <v>70</v>
      </c>
      <c r="P41" s="19">
        <f>'Форма мониторинга МО '!AH40</f>
        <v>90</v>
      </c>
      <c r="Q41" s="19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51</v>
      </c>
      <c r="C42" s="29">
        <f>'Форма мониторинга МО '!G41</f>
        <v>52.725000000000001</v>
      </c>
      <c r="D42" s="29">
        <f>'Форма мониторинга МО '!H41</f>
        <v>51.225000000000001</v>
      </c>
      <c r="E42" s="8">
        <f>'Форма мониторинга МО '!I41</f>
        <v>100</v>
      </c>
      <c r="F42" s="29">
        <f>'Форма мониторинга МО '!N41</f>
        <v>69.45</v>
      </c>
      <c r="G42" s="29">
        <f>'Форма мониторинга МО '!O41</f>
        <v>69.45</v>
      </c>
      <c r="H42" s="8">
        <f>'Форма мониторинга МО '!P41</f>
        <v>100</v>
      </c>
      <c r="I42" s="29">
        <f>'Форма мониторинга МО '!W41</f>
        <v>170.66666666666666</v>
      </c>
      <c r="J42" s="29">
        <f>'Форма мониторинга МО '!X41</f>
        <v>170.66666666666666</v>
      </c>
      <c r="K42" s="8">
        <f>'Форма мониторинга МО '!Y41</f>
        <v>100</v>
      </c>
      <c r="L42" s="29">
        <f>'Форма мониторинга МО '!AD41</f>
        <v>83</v>
      </c>
      <c r="M42" s="8">
        <f>'Форма мониторинга МО '!AE41</f>
        <v>87</v>
      </c>
      <c r="N42" s="8">
        <f>'Форма мониторинга МО '!AF41</f>
        <v>50</v>
      </c>
      <c r="O42" s="19" t="str">
        <f>'Форма мониторинга МО '!AG41</f>
        <v>нет</v>
      </c>
      <c r="P42" s="19" t="str">
        <f>'Форма мониторинга МО '!AH41</f>
        <v>нет</v>
      </c>
      <c r="Q42" s="19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52</v>
      </c>
      <c r="C43" s="29">
        <f>'Форма мониторинга МО '!G42</f>
        <v>95.95</v>
      </c>
      <c r="D43" s="29">
        <f>'Форма мониторинга МО '!H42</f>
        <v>133.35</v>
      </c>
      <c r="E43" s="8">
        <f>'Форма мониторинга МО '!I42</f>
        <v>100</v>
      </c>
      <c r="F43" s="29">
        <f>'Форма мониторинга МО '!N42</f>
        <v>149.1</v>
      </c>
      <c r="G43" s="29">
        <f>'Форма мониторинга МО '!O42</f>
        <v>173.65</v>
      </c>
      <c r="H43" s="8">
        <f>'Форма мониторинга МО '!P42</f>
        <v>100</v>
      </c>
      <c r="I43" s="29">
        <f>'Форма мониторинга МО '!W42</f>
        <v>111.66666666666667</v>
      </c>
      <c r="J43" s="29">
        <f>'Форма мониторинга МО '!X42</f>
        <v>115.66666666666667</v>
      </c>
      <c r="K43" s="8">
        <f>'Форма мониторинга МО '!Y42</f>
        <v>100</v>
      </c>
      <c r="L43" s="8">
        <f>'Форма мониторинга МО '!AD42</f>
        <v>102.5</v>
      </c>
      <c r="M43" s="8">
        <f>'Форма мониторинга МО '!AE42</f>
        <v>120</v>
      </c>
      <c r="N43" s="8">
        <f>'Форма мониторинга МО '!AF42</f>
        <v>100</v>
      </c>
      <c r="O43" s="19">
        <f>'Форма мониторинга МО '!AG42</f>
        <v>130</v>
      </c>
      <c r="P43" s="19">
        <f>'Форма мониторинга МО '!AH42</f>
        <v>150</v>
      </c>
      <c r="Q43" s="19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53</v>
      </c>
      <c r="C44" s="29">
        <f>'Форма мониторинга МО '!G43</f>
        <v>71.575000000000003</v>
      </c>
      <c r="D44" s="29">
        <f>'Форма мониторинга МО '!H43</f>
        <v>71.575000000000003</v>
      </c>
      <c r="E44" s="8">
        <f>'Форма мониторинга МО '!I43</f>
        <v>100</v>
      </c>
      <c r="F44" s="8">
        <f>'Форма мониторинга МО '!N43</f>
        <v>93</v>
      </c>
      <c r="G44" s="8">
        <f>'Форма мониторинга МО '!O43</f>
        <v>109.2</v>
      </c>
      <c r="H44" s="8">
        <f>'Форма мониторинга МО '!P43</f>
        <v>100</v>
      </c>
      <c r="I44" s="8">
        <f>'Форма мониторинга МО '!W43</f>
        <v>82.5</v>
      </c>
      <c r="J44" s="8">
        <f>'Форма мониторинга МО '!X43</f>
        <v>82.5</v>
      </c>
      <c r="K44" s="8">
        <f>'Форма мониторинга МО '!Y43</f>
        <v>66.67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9">
        <f>'Форма мониторинга МО '!AG43</f>
        <v>120</v>
      </c>
      <c r="P44" s="19">
        <f>'Форма мониторинга МО '!AH43</f>
        <v>120</v>
      </c>
      <c r="Q44" s="19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54</v>
      </c>
      <c r="C45" s="29">
        <f>'Форма мониторинга МО '!G44</f>
        <v>122.75</v>
      </c>
      <c r="D45" s="29">
        <f>'Форма мониторинга МО '!H44</f>
        <v>139</v>
      </c>
      <c r="E45" s="8">
        <f>'Форма мониторинга МО '!I44</f>
        <v>100</v>
      </c>
      <c r="F45" s="29">
        <f>'Форма мониторинга МО '!N44</f>
        <v>157</v>
      </c>
      <c r="G45" s="8">
        <f>'Форма мониторинга МО '!O44</f>
        <v>176.45</v>
      </c>
      <c r="H45" s="8">
        <f>'Форма мониторинга МО '!P44</f>
        <v>100</v>
      </c>
      <c r="I45" s="8">
        <f>'Форма мониторинга МО '!W44</f>
        <v>110</v>
      </c>
      <c r="J45" s="8">
        <f>'Форма мониторинга МО '!X44</f>
        <v>110</v>
      </c>
      <c r="K45" s="8">
        <f>'Форма мониторинга МО '!Y44</f>
        <v>33.33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19" t="str">
        <f>'Форма мониторинга МО '!AG44</f>
        <v>нет</v>
      </c>
      <c r="P45" s="19" t="str">
        <f>'Форма мониторинга МО '!AH44</f>
        <v>нет</v>
      </c>
      <c r="Q45" s="19">
        <f>'Форма мониторинга МО '!AI44</f>
        <v>0</v>
      </c>
      <c r="R45" s="9"/>
    </row>
    <row r="46" spans="1:18" ht="30.75" customHeight="1">
      <c r="A46" s="3">
        <v>40</v>
      </c>
      <c r="B46" s="4" t="s">
        <v>55</v>
      </c>
      <c r="C46" s="8">
        <f>'Форма мониторинга МО '!G45</f>
        <v>44.875</v>
      </c>
      <c r="D46" s="29">
        <f>'Форма мониторинга МО '!H45</f>
        <v>61.075000000000003</v>
      </c>
      <c r="E46" s="8">
        <f>'Форма мониторинга МО '!I45</f>
        <v>100</v>
      </c>
      <c r="F46" s="29">
        <f>'Форма мониторинга МО '!N45</f>
        <v>50</v>
      </c>
      <c r="G46" s="29">
        <f>'Форма мониторинга МО '!O45</f>
        <v>54.9</v>
      </c>
      <c r="H46" s="8">
        <f>'Форма мониторинга МО '!P45</f>
        <v>100</v>
      </c>
      <c r="I46" s="8">
        <f>'Форма мониторинга МО '!W45</f>
        <v>44.333333333333336</v>
      </c>
      <c r="J46" s="8">
        <f>'Форма мониторинга МО '!X45</f>
        <v>44.333333333333336</v>
      </c>
      <c r="K46" s="8">
        <f>'Форма мониторинга МО '!Y45</f>
        <v>100</v>
      </c>
      <c r="L46" s="8">
        <f>'Форма мониторинга МО '!AD45</f>
        <v>47</v>
      </c>
      <c r="M46" s="8">
        <f>'Форма мониторинга МО '!AE45</f>
        <v>47</v>
      </c>
      <c r="N46" s="8">
        <f>'Форма мониторинга МО '!AF45</f>
        <v>100</v>
      </c>
      <c r="O46" s="19" t="str">
        <f>'Форма мониторинга МО '!AG45</f>
        <v>нет</v>
      </c>
      <c r="P46" s="19" t="str">
        <f>'Форма мониторинга МО '!AH45</f>
        <v>нет</v>
      </c>
      <c r="Q46" s="19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2016-09-12T05:52:31Z</dcterms:modified>
</cp:coreProperties>
</file>